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anna/Desktop/"/>
    </mc:Choice>
  </mc:AlternateContent>
  <xr:revisionPtr revIDLastSave="0" documentId="13_ncr:1_{3DEF2E3F-8B7A-B244-B23D-D3FCBFB0DB13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Start Here" sheetId="1" r:id="rId1"/>
    <sheet name="Settings" sheetId="2" r:id="rId2"/>
    <sheet name="Projects" sheetId="3" r:id="rId3"/>
    <sheet name="Workstreams" sheetId="4" r:id="rId4"/>
    <sheet name="RAID" sheetId="5" r:id="rId5"/>
    <sheet name="Dependencies" sheetId="6" r:id="rId6"/>
    <sheet name="Decisions" sheetId="7" r:id="rId7"/>
    <sheet name="Status Log" sheetId="8" r:id="rId8"/>
    <sheet name="Scorecard" sheetId="9" r:id="rId9"/>
    <sheet name="Dashboard" sheetId="10" r:id="rId10"/>
    <sheet name="Glossary" sheetId="11" r:id="rId1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9" l="1"/>
  <c r="K23" i="9" s="1"/>
  <c r="B22" i="9"/>
  <c r="F22" i="9" s="1"/>
  <c r="B21" i="9"/>
  <c r="I21" i="9" s="1"/>
  <c r="I20" i="9"/>
  <c r="B20" i="9"/>
  <c r="D20" i="9" s="1"/>
  <c r="B19" i="9"/>
  <c r="G19" i="9" s="1"/>
  <c r="I18" i="9"/>
  <c r="H18" i="9"/>
  <c r="G18" i="9"/>
  <c r="F18" i="9"/>
  <c r="B18" i="9"/>
  <c r="J18" i="9" s="1"/>
  <c r="A18" i="9"/>
  <c r="B17" i="9"/>
  <c r="E17" i="9" s="1"/>
  <c r="A17" i="9"/>
  <c r="E16" i="9"/>
  <c r="B16" i="9"/>
  <c r="H16" i="9" s="1"/>
  <c r="B15" i="9"/>
  <c r="K15" i="9" s="1"/>
  <c r="B14" i="9"/>
  <c r="F14" i="9" s="1"/>
  <c r="B13" i="9"/>
  <c r="I13" i="9" s="1"/>
  <c r="I12" i="9"/>
  <c r="B12" i="9"/>
  <c r="D12" i="9" s="1"/>
  <c r="B11" i="9"/>
  <c r="G11" i="9" s="1"/>
  <c r="A11" i="9"/>
  <c r="I10" i="9"/>
  <c r="B10" i="9"/>
  <c r="J10" i="9" s="1"/>
  <c r="A10" i="9"/>
  <c r="I9" i="9"/>
  <c r="G9" i="9"/>
  <c r="B9" i="9"/>
  <c r="E9" i="9" s="1"/>
  <c r="B8" i="9"/>
  <c r="H8" i="9" s="1"/>
  <c r="B7" i="9"/>
  <c r="B6" i="9"/>
  <c r="F6" i="9" s="1"/>
  <c r="B5" i="9"/>
  <c r="C5" i="9" s="1"/>
  <c r="P43" i="3"/>
  <c r="O43" i="3"/>
  <c r="N43" i="3"/>
  <c r="M43" i="3"/>
  <c r="L43" i="3"/>
  <c r="K43" i="3"/>
  <c r="J43" i="3"/>
  <c r="I43" i="3"/>
  <c r="P42" i="3"/>
  <c r="O42" i="3"/>
  <c r="N42" i="3"/>
  <c r="M42" i="3"/>
  <c r="L42" i="3"/>
  <c r="K42" i="3"/>
  <c r="J42" i="3"/>
  <c r="I42" i="3"/>
  <c r="P41" i="3"/>
  <c r="O41" i="3"/>
  <c r="N41" i="3"/>
  <c r="M41" i="3"/>
  <c r="L41" i="3"/>
  <c r="K41" i="3"/>
  <c r="J41" i="3"/>
  <c r="I41" i="3"/>
  <c r="P40" i="3"/>
  <c r="O40" i="3"/>
  <c r="N40" i="3"/>
  <c r="M40" i="3"/>
  <c r="L40" i="3"/>
  <c r="K40" i="3"/>
  <c r="J40" i="3"/>
  <c r="I40" i="3"/>
  <c r="P39" i="3"/>
  <c r="O39" i="3"/>
  <c r="N39" i="3"/>
  <c r="M39" i="3"/>
  <c r="L39" i="3"/>
  <c r="K39" i="3"/>
  <c r="J39" i="3"/>
  <c r="I39" i="3"/>
  <c r="P38" i="3"/>
  <c r="O38" i="3"/>
  <c r="N38" i="3"/>
  <c r="M38" i="3"/>
  <c r="L38" i="3"/>
  <c r="K38" i="3"/>
  <c r="J38" i="3"/>
  <c r="I38" i="3"/>
  <c r="P37" i="3"/>
  <c r="O37" i="3"/>
  <c r="N37" i="3"/>
  <c r="M37" i="3"/>
  <c r="L37" i="3"/>
  <c r="K37" i="3"/>
  <c r="J37" i="3"/>
  <c r="I37" i="3"/>
  <c r="P36" i="3"/>
  <c r="O36" i="3"/>
  <c r="N36" i="3"/>
  <c r="M36" i="3"/>
  <c r="L36" i="3"/>
  <c r="K36" i="3"/>
  <c r="J36" i="3"/>
  <c r="I36" i="3"/>
  <c r="P35" i="3"/>
  <c r="O35" i="3"/>
  <c r="N35" i="3"/>
  <c r="M35" i="3"/>
  <c r="L35" i="3"/>
  <c r="K35" i="3"/>
  <c r="J35" i="3"/>
  <c r="I35" i="3"/>
  <c r="P34" i="3"/>
  <c r="O34" i="3"/>
  <c r="N34" i="3"/>
  <c r="M34" i="3"/>
  <c r="L34" i="3"/>
  <c r="K34" i="3"/>
  <c r="J34" i="3"/>
  <c r="I34" i="3"/>
  <c r="P33" i="3"/>
  <c r="O33" i="3"/>
  <c r="N33" i="3"/>
  <c r="M33" i="3"/>
  <c r="L33" i="3"/>
  <c r="K33" i="3"/>
  <c r="J33" i="3"/>
  <c r="I33" i="3"/>
  <c r="P32" i="3"/>
  <c r="O32" i="3"/>
  <c r="N32" i="3"/>
  <c r="M32" i="3"/>
  <c r="L32" i="3"/>
  <c r="K32" i="3"/>
  <c r="J32" i="3"/>
  <c r="I32" i="3"/>
  <c r="P31" i="3"/>
  <c r="O31" i="3"/>
  <c r="N31" i="3"/>
  <c r="M31" i="3"/>
  <c r="L31" i="3"/>
  <c r="K31" i="3"/>
  <c r="J31" i="3"/>
  <c r="I31" i="3"/>
  <c r="P30" i="3"/>
  <c r="O30" i="3"/>
  <c r="N30" i="3"/>
  <c r="M30" i="3"/>
  <c r="L30" i="3"/>
  <c r="K30" i="3"/>
  <c r="J30" i="3"/>
  <c r="I30" i="3"/>
  <c r="P29" i="3"/>
  <c r="O29" i="3"/>
  <c r="N29" i="3"/>
  <c r="M29" i="3"/>
  <c r="L29" i="3"/>
  <c r="K29" i="3"/>
  <c r="J29" i="3"/>
  <c r="I29" i="3"/>
  <c r="P28" i="3"/>
  <c r="O28" i="3"/>
  <c r="N28" i="3"/>
  <c r="M28" i="3"/>
  <c r="L28" i="3"/>
  <c r="K28" i="3"/>
  <c r="J28" i="3"/>
  <c r="I28" i="3"/>
  <c r="P27" i="3"/>
  <c r="O27" i="3"/>
  <c r="N27" i="3"/>
  <c r="M27" i="3"/>
  <c r="L27" i="3"/>
  <c r="K27" i="3"/>
  <c r="J27" i="3"/>
  <c r="I27" i="3"/>
  <c r="P26" i="3"/>
  <c r="O26" i="3"/>
  <c r="N26" i="3"/>
  <c r="M26" i="3"/>
  <c r="L26" i="3"/>
  <c r="K26" i="3"/>
  <c r="J26" i="3"/>
  <c r="I26" i="3"/>
  <c r="P25" i="3"/>
  <c r="O25" i="3"/>
  <c r="N25" i="3"/>
  <c r="M25" i="3"/>
  <c r="L25" i="3"/>
  <c r="K25" i="3"/>
  <c r="J25" i="3"/>
  <c r="I25" i="3"/>
  <c r="P24" i="3"/>
  <c r="O24" i="3"/>
  <c r="N24" i="3"/>
  <c r="M24" i="3"/>
  <c r="L24" i="3"/>
  <c r="K24" i="3"/>
  <c r="J24" i="3"/>
  <c r="I24" i="3"/>
  <c r="P23" i="3"/>
  <c r="O23" i="3"/>
  <c r="N23" i="3"/>
  <c r="M23" i="3"/>
  <c r="L23" i="3"/>
  <c r="K23" i="3"/>
  <c r="J23" i="3"/>
  <c r="I23" i="3"/>
  <c r="P22" i="3"/>
  <c r="O22" i="3"/>
  <c r="N22" i="3"/>
  <c r="M22" i="3"/>
  <c r="L22" i="3"/>
  <c r="K22" i="3"/>
  <c r="J22" i="3"/>
  <c r="I22" i="3"/>
  <c r="P21" i="3"/>
  <c r="O21" i="3"/>
  <c r="N21" i="3"/>
  <c r="M21" i="3"/>
  <c r="L21" i="3"/>
  <c r="K21" i="3"/>
  <c r="J21" i="3"/>
  <c r="I21" i="3"/>
  <c r="P20" i="3"/>
  <c r="O20" i="3"/>
  <c r="N20" i="3"/>
  <c r="M20" i="3"/>
  <c r="L20" i="3"/>
  <c r="K20" i="3"/>
  <c r="J20" i="3"/>
  <c r="I20" i="3"/>
  <c r="P19" i="3"/>
  <c r="O19" i="3"/>
  <c r="N19" i="3"/>
  <c r="M19" i="3"/>
  <c r="L19" i="3"/>
  <c r="K19" i="3"/>
  <c r="J19" i="3"/>
  <c r="I19" i="3"/>
  <c r="P18" i="3"/>
  <c r="O18" i="3"/>
  <c r="N18" i="3"/>
  <c r="M18" i="3"/>
  <c r="L18" i="3"/>
  <c r="K18" i="3"/>
  <c r="J18" i="3"/>
  <c r="I18" i="3"/>
  <c r="P17" i="3"/>
  <c r="O17" i="3"/>
  <c r="N17" i="3"/>
  <c r="M17" i="3"/>
  <c r="L17" i="3"/>
  <c r="K17" i="3"/>
  <c r="J17" i="3"/>
  <c r="I17" i="3"/>
  <c r="P16" i="3"/>
  <c r="O16" i="3"/>
  <c r="N16" i="3"/>
  <c r="M16" i="3"/>
  <c r="L16" i="3"/>
  <c r="K16" i="3"/>
  <c r="J16" i="3"/>
  <c r="I16" i="3"/>
  <c r="P15" i="3"/>
  <c r="O15" i="3"/>
  <c r="N15" i="3"/>
  <c r="M15" i="3"/>
  <c r="L15" i="3"/>
  <c r="K15" i="3"/>
  <c r="J15" i="3"/>
  <c r="I15" i="3"/>
  <c r="P14" i="3"/>
  <c r="O14" i="3"/>
  <c r="N14" i="3"/>
  <c r="M14" i="3"/>
  <c r="L14" i="3"/>
  <c r="K14" i="3"/>
  <c r="J14" i="3"/>
  <c r="I14" i="3"/>
  <c r="P13" i="3"/>
  <c r="O13" i="3"/>
  <c r="N13" i="3"/>
  <c r="M13" i="3"/>
  <c r="L13" i="3"/>
  <c r="K13" i="3"/>
  <c r="J13" i="3"/>
  <c r="I13" i="3"/>
  <c r="P12" i="3"/>
  <c r="O12" i="3"/>
  <c r="N12" i="3"/>
  <c r="M12" i="3"/>
  <c r="L12" i="3"/>
  <c r="K12" i="3"/>
  <c r="J12" i="3"/>
  <c r="I12" i="3"/>
  <c r="P11" i="3"/>
  <c r="O11" i="3"/>
  <c r="N11" i="3"/>
  <c r="M11" i="3"/>
  <c r="L11" i="3"/>
  <c r="K11" i="3"/>
  <c r="J11" i="3"/>
  <c r="I11" i="3"/>
  <c r="P10" i="3"/>
  <c r="O10" i="3"/>
  <c r="N10" i="3"/>
  <c r="M10" i="3"/>
  <c r="L10" i="3"/>
  <c r="K10" i="3"/>
  <c r="J10" i="3"/>
  <c r="I10" i="3"/>
  <c r="P9" i="3"/>
  <c r="O9" i="3"/>
  <c r="N9" i="3"/>
  <c r="M9" i="3"/>
  <c r="L9" i="3"/>
  <c r="K9" i="3"/>
  <c r="J9" i="3"/>
  <c r="I9" i="3"/>
  <c r="P8" i="3"/>
  <c r="O8" i="3"/>
  <c r="N8" i="3"/>
  <c r="M8" i="3"/>
  <c r="L8" i="3"/>
  <c r="K8" i="3"/>
  <c r="J8" i="3"/>
  <c r="I8" i="3"/>
  <c r="M7" i="3"/>
  <c r="L7" i="3"/>
  <c r="I7" i="9" s="1"/>
  <c r="K7" i="3"/>
  <c r="H7" i="9" s="1"/>
  <c r="J7" i="3"/>
  <c r="G7" i="9" s="1"/>
  <c r="I7" i="3"/>
  <c r="F7" i="9" s="1"/>
  <c r="M6" i="3"/>
  <c r="L6" i="3"/>
  <c r="K6" i="3"/>
  <c r="J6" i="3"/>
  <c r="I6" i="3"/>
  <c r="M5" i="3"/>
  <c r="L5" i="3"/>
  <c r="K5" i="3"/>
  <c r="J5" i="3"/>
  <c r="I5" i="3"/>
  <c r="D5" i="9" l="1"/>
  <c r="H10" i="9"/>
  <c r="E18" i="9"/>
  <c r="C21" i="9"/>
  <c r="C11" i="9"/>
  <c r="D13" i="9"/>
  <c r="D21" i="9"/>
  <c r="G5" i="9"/>
  <c r="C13" i="9"/>
  <c r="E10" i="9"/>
  <c r="I11" i="9"/>
  <c r="E13" i="9"/>
  <c r="E21" i="9"/>
  <c r="F10" i="9"/>
  <c r="K11" i="9"/>
  <c r="C18" i="9"/>
  <c r="K19" i="9"/>
  <c r="F5" i="9"/>
  <c r="B6" i="10"/>
  <c r="A9" i="9"/>
  <c r="G10" i="9"/>
  <c r="A12" i="9"/>
  <c r="D18" i="9"/>
  <c r="A20" i="9"/>
  <c r="N6" i="3"/>
  <c r="O6" i="3" s="1"/>
  <c r="P6" i="3" s="1"/>
  <c r="I5" i="9"/>
  <c r="A15" i="9"/>
  <c r="D16" i="9"/>
  <c r="C19" i="9"/>
  <c r="A23" i="9"/>
  <c r="E15" i="9"/>
  <c r="E23" i="9"/>
  <c r="F23" i="9"/>
  <c r="F15" i="9"/>
  <c r="K10" i="9"/>
  <c r="F12" i="9"/>
  <c r="F13" i="9"/>
  <c r="G15" i="9"/>
  <c r="I17" i="9"/>
  <c r="F20" i="9"/>
  <c r="F21" i="9"/>
  <c r="G23" i="9"/>
  <c r="C10" i="9"/>
  <c r="G12" i="9"/>
  <c r="G13" i="9"/>
  <c r="H15" i="9"/>
  <c r="G20" i="9"/>
  <c r="G21" i="9"/>
  <c r="H23" i="9"/>
  <c r="D8" i="9"/>
  <c r="D10" i="9"/>
  <c r="H12" i="9"/>
  <c r="K13" i="9"/>
  <c r="I15" i="9"/>
  <c r="K18" i="9"/>
  <c r="H20" i="9"/>
  <c r="K21" i="9"/>
  <c r="I23" i="9"/>
  <c r="J5" i="9"/>
  <c r="G6" i="9"/>
  <c r="D7" i="9"/>
  <c r="A8" i="9"/>
  <c r="I8" i="9"/>
  <c r="F9" i="9"/>
  <c r="H11" i="9"/>
  <c r="E12" i="9"/>
  <c r="J13" i="9"/>
  <c r="G14" i="9"/>
  <c r="D15" i="9"/>
  <c r="A16" i="9"/>
  <c r="I16" i="9"/>
  <c r="F17" i="9"/>
  <c r="H19" i="9"/>
  <c r="E20" i="9"/>
  <c r="J21" i="9"/>
  <c r="G22" i="9"/>
  <c r="D23" i="9"/>
  <c r="H6" i="9"/>
  <c r="J8" i="9"/>
  <c r="H14" i="9"/>
  <c r="J16" i="9"/>
  <c r="G17" i="9"/>
  <c r="A19" i="9"/>
  <c r="I19" i="9"/>
  <c r="H22" i="9"/>
  <c r="I6" i="9"/>
  <c r="C8" i="9"/>
  <c r="K8" i="9"/>
  <c r="H9" i="9"/>
  <c r="J11" i="9"/>
  <c r="A14" i="9"/>
  <c r="I14" i="9"/>
  <c r="C16" i="9"/>
  <c r="K16" i="9"/>
  <c r="H17" i="9"/>
  <c r="J19" i="9"/>
  <c r="A22" i="9"/>
  <c r="I22" i="9"/>
  <c r="J6" i="9"/>
  <c r="J14" i="9"/>
  <c r="J22" i="9"/>
  <c r="K6" i="9"/>
  <c r="J9" i="9"/>
  <c r="D11" i="9"/>
  <c r="C14" i="9"/>
  <c r="J17" i="9"/>
  <c r="D19" i="9"/>
  <c r="C22" i="9"/>
  <c r="K22" i="9"/>
  <c r="N7" i="3"/>
  <c r="O7" i="3" s="1"/>
  <c r="P7" i="3" s="1"/>
  <c r="E7" i="9" s="1"/>
  <c r="K14" i="9"/>
  <c r="D6" i="9"/>
  <c r="F8" i="9"/>
  <c r="C9" i="9"/>
  <c r="K9" i="9"/>
  <c r="E11" i="9"/>
  <c r="J12" i="9"/>
  <c r="D14" i="9"/>
  <c r="F16" i="9"/>
  <c r="C17" i="9"/>
  <c r="K17" i="9"/>
  <c r="E19" i="9"/>
  <c r="J20" i="9"/>
  <c r="D22" i="9"/>
  <c r="N5" i="3"/>
  <c r="C6" i="9"/>
  <c r="E8" i="9"/>
  <c r="H5" i="9"/>
  <c r="E6" i="9"/>
  <c r="J7" i="9"/>
  <c r="G8" i="9"/>
  <c r="D9" i="9"/>
  <c r="F11" i="9"/>
  <c r="C12" i="9"/>
  <c r="K12" i="9"/>
  <c r="H13" i="9"/>
  <c r="E14" i="9"/>
  <c r="J15" i="9"/>
  <c r="G16" i="9"/>
  <c r="D17" i="9"/>
  <c r="F19" i="9"/>
  <c r="C20" i="9"/>
  <c r="K20" i="9"/>
  <c r="H21" i="9"/>
  <c r="E22" i="9"/>
  <c r="J23" i="9"/>
  <c r="C7" i="9"/>
  <c r="A13" i="9"/>
  <c r="C15" i="9"/>
  <c r="A21" i="9"/>
  <c r="C23" i="9"/>
  <c r="B4" i="10" l="1"/>
  <c r="O5" i="3"/>
  <c r="K7" i="9"/>
  <c r="B10" i="10" l="1"/>
  <c r="P5" i="3"/>
  <c r="B17" i="10"/>
  <c r="B13" i="10"/>
  <c r="B14" i="10"/>
  <c r="B18" i="10"/>
  <c r="B15" i="10"/>
  <c r="K5" i="9"/>
  <c r="B16" i="10"/>
  <c r="B12" i="10"/>
  <c r="B5" i="10"/>
  <c r="B19" i="10"/>
  <c r="B11" i="10"/>
  <c r="E18" i="10" l="1"/>
  <c r="D18" i="10"/>
  <c r="C18" i="10"/>
  <c r="A18" i="10"/>
  <c r="F18" i="10"/>
  <c r="A19" i="10"/>
  <c r="F19" i="10"/>
  <c r="D19" i="10"/>
  <c r="E19" i="10"/>
  <c r="C19" i="10"/>
  <c r="D15" i="10"/>
  <c r="A15" i="10"/>
  <c r="F15" i="10"/>
  <c r="E15" i="10"/>
  <c r="C15" i="10"/>
  <c r="D11" i="10"/>
  <c r="F11" i="10"/>
  <c r="E11" i="10"/>
  <c r="C11" i="10"/>
  <c r="F12" i="10"/>
  <c r="C12" i="10"/>
  <c r="E12" i="10"/>
  <c r="D12" i="10"/>
  <c r="A10" i="10" s="1"/>
  <c r="E5" i="9"/>
  <c r="B7" i="10"/>
  <c r="E10" i="10"/>
  <c r="D10" i="10"/>
  <c r="C10" i="10"/>
  <c r="F10" i="10"/>
  <c r="E14" i="10"/>
  <c r="D14" i="10"/>
  <c r="C14" i="10"/>
  <c r="A14" i="10"/>
  <c r="F14" i="10"/>
  <c r="C13" i="10"/>
  <c r="E13" i="10"/>
  <c r="A13" i="10"/>
  <c r="D13" i="10"/>
  <c r="F13" i="10"/>
  <c r="C17" i="10"/>
  <c r="E17" i="10"/>
  <c r="A17" i="10"/>
  <c r="F17" i="10"/>
  <c r="D17" i="10"/>
  <c r="A16" i="10"/>
  <c r="C16" i="10"/>
  <c r="F16" i="10"/>
  <c r="E16" i="10"/>
  <c r="D16" i="10"/>
  <c r="A5" i="9"/>
  <c r="A6" i="9"/>
  <c r="A7" i="9"/>
  <c r="A11" i="10" l="1"/>
  <c r="A12" i="10"/>
</calcChain>
</file>

<file path=xl/sharedStrings.xml><?xml version="1.0" encoding="utf-8"?>
<sst xmlns="http://schemas.openxmlformats.org/spreadsheetml/2006/main" count="295" uniqueCount="207">
  <si>
    <t>Advanced Project Dashboard</t>
  </si>
  <si>
    <t>This summary is designed for monthly or quarterly review.</t>
  </si>
  <si>
    <t>Average weighted delivery score</t>
  </si>
  <si>
    <t>Base delivery strength before priority adjustment.</t>
  </si>
  <si>
    <t>Average priority-adjusted score</t>
  </si>
  <si>
    <t>Useful for sponsor attention and PMO review.</t>
  </si>
  <si>
    <t>Average risk pressure</t>
  </si>
  <si>
    <t>Higher values mean more unresolved pressure.</t>
  </si>
  <si>
    <t>Projects in strong / generally solid status</t>
  </si>
  <si>
    <t>Quick read on portfolio resilience.</t>
  </si>
  <si>
    <t>Rank</t>
  </si>
  <si>
    <t>Project</t>
  </si>
  <si>
    <t>Lead</t>
  </si>
  <si>
    <t>Priority-adjusted score</t>
  </si>
  <si>
    <t>Status</t>
  </si>
  <si>
    <t>Next governance ask</t>
  </si>
  <si>
    <t>Project Management Dashboard - Advanced Model</t>
  </si>
  <si>
    <t>A  structured model for project and programme teams that want to separate plan quality, execution health, risk pressure, governance quality, and delivery confidence across a portfolio.</t>
  </si>
  <si>
    <t>How to use it</t>
  </si>
  <si>
    <t>1) Start on Projects and create one row per active project, programme, or workstream.</t>
  </si>
  <si>
    <t>2) Use Workstreams for the main phases or work packages. Use RAID for the real risks, issues, assumptions, and decisions that could move the project outcome.</t>
  </si>
  <si>
    <t>3) Use Dependencies and Decisions to capture the cross-functional or sponsor actions that often create delay.</t>
  </si>
  <si>
    <t>4) Use Status Log for periodic health updates; review the Scorecard and Dashboard monthly or fortnightly.</t>
  </si>
  <si>
    <t>Settings and scoring assumptions</t>
  </si>
  <si>
    <t>Metric weight</t>
  </si>
  <si>
    <t>Value</t>
  </si>
  <si>
    <t>Use</t>
  </si>
  <si>
    <t>Score band</t>
  </si>
  <si>
    <t>Meaning</t>
  </si>
  <si>
    <t>Plan quality</t>
  </si>
  <si>
    <t>Credibility of work plan</t>
  </si>
  <si>
    <t>4.2 - 5.0</t>
  </si>
  <si>
    <t>Strong</t>
  </si>
  <si>
    <t>Execution health</t>
  </si>
  <si>
    <t>Progress against commitments</t>
  </si>
  <si>
    <t>3.4 - 4.1</t>
  </si>
  <si>
    <t>Generally solid</t>
  </si>
  <si>
    <t>Risk control</t>
  </si>
  <si>
    <t>Inverse of risk pressure</t>
  </si>
  <si>
    <t>2.6 - 3.3</t>
  </si>
  <si>
    <t>Mixed</t>
  </si>
  <si>
    <t>Governance quality</t>
  </si>
  <si>
    <t>Decision quality and escalation</t>
  </si>
  <si>
    <t>1.8 - 2.5</t>
  </si>
  <si>
    <t>Fragile</t>
  </si>
  <si>
    <t>Delivery confidence</t>
  </si>
  <si>
    <t>Management judgement</t>
  </si>
  <si>
    <t>&lt;1.8</t>
  </si>
  <si>
    <t>Critical</t>
  </si>
  <si>
    <t>Projects - one row per active project</t>
  </si>
  <si>
    <t>Blue cells are inputs. Black cells calculate from other sheets. Replace the example rows.</t>
  </si>
  <si>
    <t>Project ID</t>
  </si>
  <si>
    <t>Project / programme</t>
  </si>
  <si>
    <t>Sponsor</t>
  </si>
  <si>
    <t>Project lead</t>
  </si>
  <si>
    <t>Objective summary</t>
  </si>
  <si>
    <t>Current phase</t>
  </si>
  <si>
    <t>Priority (1-5)</t>
  </si>
  <si>
    <t>Review month</t>
  </si>
  <si>
    <t>Plan quality score</t>
  </si>
  <si>
    <t>Execution health score</t>
  </si>
  <si>
    <t>Risk pressure score</t>
  </si>
  <si>
    <t>Governance quality score</t>
  </si>
  <si>
    <t>Delivery confidence score</t>
  </si>
  <si>
    <t>Weighted delivery score</t>
  </si>
  <si>
    <t>Overall status</t>
  </si>
  <si>
    <t>Management note</t>
  </si>
  <si>
    <t>PJ-001</t>
  </si>
  <si>
    <t>CRM implementation</t>
  </si>
  <si>
    <t>COO</t>
  </si>
  <si>
    <t>J. Patel</t>
  </si>
  <si>
    <t>Launch CRM with phased migration and adoption plan</t>
  </si>
  <si>
    <t>Build</t>
  </si>
  <si>
    <t>2026-03</t>
  </si>
  <si>
    <t>Approve cutover governance</t>
  </si>
  <si>
    <t>PJ-002</t>
  </si>
  <si>
    <t>Factory line optimisation</t>
  </si>
  <si>
    <t>Operations Director</t>
  </si>
  <si>
    <t>C. Weber</t>
  </si>
  <si>
    <t>Improve throughput and reduce downtime</t>
  </si>
  <si>
    <t>Implementation</t>
  </si>
  <si>
    <t>Resolve vendor timing</t>
  </si>
  <si>
    <t>PJ-003</t>
  </si>
  <si>
    <t>HR operating model redesign</t>
  </si>
  <si>
    <t>CHRO</t>
  </si>
  <si>
    <t>N. Evans</t>
  </si>
  <si>
    <t>Simplify HR processes and service model</t>
  </si>
  <si>
    <t>Design</t>
  </si>
  <si>
    <t>Lock target-state decisions</t>
  </si>
  <si>
    <t>Workstreams - main phases or work packages</t>
  </si>
  <si>
    <t>Use this sheet to make the plan visible. Add only the workstreams that matter for management review.</t>
  </si>
  <si>
    <t>Workstream</t>
  </si>
  <si>
    <t>Owner</t>
  </si>
  <si>
    <t>Stage</t>
  </si>
  <si>
    <t>Milestone date</t>
  </si>
  <si>
    <t>Completion %</t>
  </si>
  <si>
    <t>Plan quality score (1-5)</t>
  </si>
  <si>
    <t>Comment</t>
  </si>
  <si>
    <t>Dependency note</t>
  </si>
  <si>
    <t>Data migration</t>
  </si>
  <si>
    <t>2026-04-20</t>
  </si>
  <si>
    <t>Amber</t>
  </si>
  <si>
    <t>Cleansing behind plan</t>
  </si>
  <si>
    <t>Awaiting source-system owners</t>
  </si>
  <si>
    <t>Training &amp; adoption</t>
  </si>
  <si>
    <t>PMO</t>
  </si>
  <si>
    <t>2026-05-10</t>
  </si>
  <si>
    <t>Green</t>
  </si>
  <si>
    <t>Outline ready</t>
  </si>
  <si>
    <t>Vendor installation</t>
  </si>
  <si>
    <t>2026-04-30</t>
  </si>
  <si>
    <t>Slot timing unclear</t>
  </si>
  <si>
    <t>Depends on shutdown window</t>
  </si>
  <si>
    <t>Target operating model</t>
  </si>
  <si>
    <t>2026-04-15</t>
  </si>
  <si>
    <t>Decision pack in progress</t>
  </si>
  <si>
    <t>RAID - risks, issues, assumptions, decisions</t>
  </si>
  <si>
    <t>This is the main pressure log. Keep it focused on items that could materially change project delivery.</t>
  </si>
  <si>
    <t>Item ID</t>
  </si>
  <si>
    <t>RAID type</t>
  </si>
  <si>
    <t>Description</t>
  </si>
  <si>
    <t>Impact (1-5)</t>
  </si>
  <si>
    <t>Risk pressure (1-5)</t>
  </si>
  <si>
    <t>Mitigation / next action</t>
  </si>
  <si>
    <t>Due date</t>
  </si>
  <si>
    <t>R-001</t>
  </si>
  <si>
    <t>Risk</t>
  </si>
  <si>
    <t>Data quality from legacy systems is weaker than assumed</t>
  </si>
  <si>
    <t>Open</t>
  </si>
  <si>
    <t>Add cleansing lead and weekly report</t>
  </si>
  <si>
    <t>2026-04-05</t>
  </si>
  <si>
    <t>R-002</t>
  </si>
  <si>
    <t>Vendor slot may slip by two weeks</t>
  </si>
  <si>
    <t>Escalate decision on shutdown window</t>
  </si>
  <si>
    <t>2026-03-29</t>
  </si>
  <si>
    <t>I-001</t>
  </si>
  <si>
    <t>Issue</t>
  </si>
  <si>
    <t>Design principles not yet signed off</t>
  </si>
  <si>
    <t>Sponsor workshop to confirm trade-offs</t>
  </si>
  <si>
    <t>2026-03-27</t>
  </si>
  <si>
    <t>Dependencies - cross-functional dependencies worth managing</t>
  </si>
  <si>
    <t>Track only the dependencies that can move timing, scope, or confidence materially.</t>
  </si>
  <si>
    <t>Dependency</t>
  </si>
  <si>
    <t>Depends on who / what</t>
  </si>
  <si>
    <t>Needed by</t>
  </si>
  <si>
    <t>Current status</t>
  </si>
  <si>
    <t>Resolution confidence (1-5)</t>
  </si>
  <si>
    <t>Next action</t>
  </si>
  <si>
    <t>Notes</t>
  </si>
  <si>
    <t>Source system extracts</t>
  </si>
  <si>
    <t>IT operations</t>
  </si>
  <si>
    <t>2026-04-01</t>
  </si>
  <si>
    <t>At risk</t>
  </si>
  <si>
    <t>Escalate extract ownership</t>
  </si>
  <si>
    <t>Shutdown window approval</t>
  </si>
  <si>
    <t>Plant leadership</t>
  </si>
  <si>
    <t>2026-03-28</t>
  </si>
  <si>
    <t>Pending</t>
  </si>
  <si>
    <t>Confirm decision in ops review</t>
  </si>
  <si>
    <t>Policy design sign-off</t>
  </si>
  <si>
    <t>HR leadership team</t>
  </si>
  <si>
    <t>2026-03-26</t>
  </si>
  <si>
    <t>On track</t>
  </si>
  <si>
    <t>Prepare sponsor options</t>
  </si>
  <si>
    <t>Decisions - capture the decisions that unblock delivery</t>
  </si>
  <si>
    <t>Use this to make decision quality and sponsor responsiveness visible.</t>
  </si>
  <si>
    <t>Decision needed</t>
  </si>
  <si>
    <t>Decision owner</t>
  </si>
  <si>
    <t>Decision date needed</t>
  </si>
  <si>
    <t>Decision quality / clarity (1-5)</t>
  </si>
  <si>
    <t>Governance quality score (1-5)</t>
  </si>
  <si>
    <t>Approve migration cutover approach</t>
  </si>
  <si>
    <t>2026-04-08</t>
  </si>
  <si>
    <t>Decision paper in draft</t>
  </si>
  <si>
    <t>Confirm shutdown window</t>
  </si>
  <si>
    <t>Timing drives vendor slot</t>
  </si>
  <si>
    <t>Approve target-state design principles</t>
  </si>
  <si>
    <t>Scheduled</t>
  </si>
  <si>
    <t>Workshop booked</t>
  </si>
  <si>
    <t>Status Log - periodic health check</t>
  </si>
  <si>
    <t>Use one row per project per reporting period so trends are visible over time.</t>
  </si>
  <si>
    <t>Review date</t>
  </si>
  <si>
    <t>Schedule status</t>
  </si>
  <si>
    <t>Budget / effort status</t>
  </si>
  <si>
    <t>Execution health score (1-5)</t>
  </si>
  <si>
    <t>Delivery confidence score (1-5)</t>
  </si>
  <si>
    <t>Top update</t>
  </si>
  <si>
    <t>2026-03-15</t>
  </si>
  <si>
    <t>Migration tasks behind plan but controls improved</t>
  </si>
  <si>
    <t>Vendor timing risk unresolved</t>
  </si>
  <si>
    <t>Design phase progressing as planned</t>
  </si>
  <si>
    <t>Monthly project scorecard</t>
  </si>
  <si>
    <t>This is the management view. It mirrors the main calculated fields from Projects and adds a simple rank.</t>
  </si>
  <si>
    <t>Risk pressure</t>
  </si>
  <si>
    <t>Glossary</t>
  </si>
  <si>
    <t>Term</t>
  </si>
  <si>
    <t>Practical note</t>
  </si>
  <si>
    <t>Credibility of milestones, sequencing, and work package design.</t>
  </si>
  <si>
    <t>If low, fix the plan before adding pressure to the team.</t>
  </si>
  <si>
    <t>How well the project is progressing against near-term commitments.</t>
  </si>
  <si>
    <t>Use as the core operating signal.</t>
  </si>
  <si>
    <t>How much unresolved risk or issue pressure is sitting on the project.</t>
  </si>
  <si>
    <t>Higher means worse; the weighted model inverts it.</t>
  </si>
  <si>
    <t>Whether sponsor engagement, escalation, and decisions are strong enough.</t>
  </si>
  <si>
    <t>Often the hidden reason delivery drifts.</t>
  </si>
  <si>
    <t>Management judgement on whether the project can still deliver from here.</t>
  </si>
  <si>
    <t>Use as synthesis, not as the only evidence.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</si>
</sst>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rgb="FFFFFFFF"/>
      <name val="Aptos"/>
    </font>
    <font>
      <b/>
      <sz val="10"/>
      <color rgb="FF404040"/>
      <name val="Aptos"/>
    </font>
    <font>
      <b/>
      <sz val="11"/>
      <color rgb="FF193669"/>
      <name val="Aptos"/>
    </font>
    <font>
      <sz val="10"/>
      <color rgb="FF404040"/>
      <name val="Aptos"/>
    </font>
    <font>
      <sz val="10"/>
      <color rgb="FF000000"/>
      <name val="Aptos"/>
    </font>
    <font>
      <b/>
      <sz val="10"/>
      <color rgb="FF000000"/>
      <name val="Aptos"/>
    </font>
    <font>
      <sz val="10"/>
      <color rgb="FF193669"/>
      <name val="Aptos"/>
    </font>
    <font>
      <sz val="9"/>
      <color rgb="FF404040"/>
      <name val="Aptos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193669"/>
      </patternFill>
    </fill>
    <fill>
      <patternFill patternType="solid">
        <fgColor rgb="FFF1F1F1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rgb="FF193669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1">
    <xf numFmtId="0" fontId="0" fillId="0" borderId="1"/>
  </cellStyleXfs>
  <cellXfs count="18">
    <xf numFmtId="0" fontId="0" fillId="0" borderId="0" xfId="0" applyBorder="1"/>
    <xf numFmtId="0" fontId="1" fillId="3" borderId="1" xfId="0" applyFont="1" applyFill="1" applyAlignment="1">
      <alignment horizontal="left" vertical="center" wrapText="1"/>
    </xf>
    <xf numFmtId="0" fontId="2" fillId="4" borderId="1" xfId="0" applyFont="1" applyFill="1" applyAlignment="1">
      <alignment horizontal="left" vertical="center" wrapText="1"/>
    </xf>
    <xf numFmtId="0" fontId="3" fillId="4" borderId="1" xfId="0" applyFont="1" applyFill="1" applyAlignment="1">
      <alignment horizontal="left" vertical="center"/>
    </xf>
    <xf numFmtId="0" fontId="5" fillId="2" borderId="1" xfId="0" applyFont="1" applyFill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8" fillId="2" borderId="1" xfId="0" applyFont="1" applyFill="1" applyAlignment="1">
      <alignment horizontal="left" vertical="center"/>
    </xf>
    <xf numFmtId="0" fontId="1" fillId="3" borderId="1" xfId="0" applyFont="1" applyFill="1" applyAlignment="1">
      <alignment horizontal="left" vertical="center" wrapText="1"/>
    </xf>
    <xf numFmtId="0" fontId="0" fillId="0" borderId="0" xfId="0" applyBorder="1"/>
    <xf numFmtId="0" fontId="2" fillId="4" borderId="1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93669"/>
  </sheetPr>
  <dimension ref="A1:A8"/>
  <sheetViews>
    <sheetView showGridLines="0" tabSelected="1" workbookViewId="0">
      <pane ySplit="3" topLeftCell="A4" activePane="bottomLeft" state="frozen"/>
      <selection pane="bottomLeft" activeCell="A29" sqref="A29"/>
    </sheetView>
  </sheetViews>
  <sheetFormatPr baseColWidth="10" defaultColWidth="8.83203125" defaultRowHeight="15" x14ac:dyDescent="0.2"/>
  <cols>
    <col min="1" max="1" width="141.6640625" customWidth="1"/>
  </cols>
  <sheetData>
    <row r="1" spans="1:1" ht="24" customHeight="1" x14ac:dyDescent="0.2">
      <c r="A1" s="1" t="s">
        <v>16</v>
      </c>
    </row>
    <row r="2" spans="1:1" ht="19" customHeight="1" x14ac:dyDescent="0.2">
      <c r="A2" s="16" t="s">
        <v>17</v>
      </c>
    </row>
    <row r="3" spans="1:1" x14ac:dyDescent="0.2">
      <c r="A3" s="17"/>
    </row>
    <row r="4" spans="1:1" ht="22" customHeight="1" x14ac:dyDescent="0.2">
      <c r="A4" s="3" t="s">
        <v>18</v>
      </c>
    </row>
    <row r="5" spans="1:1" x14ac:dyDescent="0.2">
      <c r="A5" s="4" t="s">
        <v>19</v>
      </c>
    </row>
    <row r="6" spans="1:1" x14ac:dyDescent="0.2">
      <c r="A6" s="4" t="s">
        <v>20</v>
      </c>
    </row>
    <row r="7" spans="1:1" x14ac:dyDescent="0.2">
      <c r="A7" s="4" t="s">
        <v>21</v>
      </c>
    </row>
    <row r="8" spans="1:1" x14ac:dyDescent="0.2">
      <c r="A8" s="4" t="s">
        <v>22</v>
      </c>
    </row>
  </sheetData>
  <mergeCells count="1">
    <mergeCell ref="A2:A3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193669"/>
  </sheetPr>
  <dimension ref="A1:J19"/>
  <sheetViews>
    <sheetView showGridLines="0" workbookViewId="0">
      <pane ySplit="3" topLeftCell="A4" activePane="bottomLeft" state="frozen"/>
      <selection pane="bottomLeft" activeCell="H17" sqref="H17"/>
    </sheetView>
  </sheetViews>
  <sheetFormatPr baseColWidth="10" defaultColWidth="8.83203125" defaultRowHeight="15" x14ac:dyDescent="0.2"/>
  <cols>
    <col min="1" max="1" width="28" customWidth="1"/>
    <col min="2" max="3" width="15" customWidth="1"/>
    <col min="4" max="5" width="18" customWidth="1"/>
    <col min="6" max="6" width="20" customWidth="1"/>
    <col min="7" max="7" width="16" customWidth="1"/>
    <col min="8" max="10" width="12" customWidth="1"/>
  </cols>
  <sheetData>
    <row r="1" spans="1:10" ht="24" customHeight="1" x14ac:dyDescent="0.2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9" customHeight="1" x14ac:dyDescent="0.2">
      <c r="A2" s="15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4" spans="1:10" ht="28" customHeight="1" x14ac:dyDescent="0.2">
      <c r="A4" s="10" t="s">
        <v>2</v>
      </c>
      <c r="B4" s="11">
        <f>IFERROR(ROUND(AVERAGE(Projects!N5:N44),2),"")</f>
        <v>3.15</v>
      </c>
      <c r="D4" s="12" t="s">
        <v>3</v>
      </c>
    </row>
    <row r="5" spans="1:10" ht="28" customHeight="1" x14ac:dyDescent="0.2">
      <c r="A5" s="10" t="s">
        <v>4</v>
      </c>
      <c r="B5" s="11">
        <f>IFERROR(ROUND(AVERAGE(Projects!O5:O44),2),"")</f>
        <v>2.9</v>
      </c>
      <c r="D5" s="12" t="s">
        <v>5</v>
      </c>
    </row>
    <row r="6" spans="1:10" ht="28" customHeight="1" x14ac:dyDescent="0.2">
      <c r="A6" s="10" t="s">
        <v>6</v>
      </c>
      <c r="B6" s="11">
        <f>IFERROR(ROUND(AVERAGE(Projects!K5:K44),2),"")</f>
        <v>3.67</v>
      </c>
      <c r="D6" s="12" t="s">
        <v>7</v>
      </c>
    </row>
    <row r="7" spans="1:10" ht="28" customHeight="1" x14ac:dyDescent="0.2">
      <c r="A7" s="10" t="s">
        <v>8</v>
      </c>
      <c r="B7" s="11">
        <f>COUNTIF(Projects!P5:P44,"Strong")+COUNTIF(Projects!P5:P44,"Generally solid")</f>
        <v>0</v>
      </c>
      <c r="D7" s="12" t="s">
        <v>9</v>
      </c>
    </row>
    <row r="9" spans="1:10" ht="32" customHeight="1" x14ac:dyDescent="0.2">
      <c r="A9" s="5" t="s">
        <v>10</v>
      </c>
      <c r="B9" s="5" t="s">
        <v>11</v>
      </c>
      <c r="C9" s="5" t="s">
        <v>12</v>
      </c>
      <c r="D9" s="5" t="s">
        <v>13</v>
      </c>
      <c r="E9" s="5" t="s">
        <v>14</v>
      </c>
      <c r="F9" s="5" t="s">
        <v>15</v>
      </c>
    </row>
    <row r="10" spans="1:10" ht="34" customHeight="1" x14ac:dyDescent="0.2">
      <c r="A10" s="6">
        <f t="shared" ref="A10:A19" si="0">IF(B10="","",COUNTIF($D$10:$D$19,"&gt;"&amp;D10)+1)</f>
        <v>1</v>
      </c>
      <c r="B10" s="6" t="str">
        <f>IFERROR(INDEX(Projects!$B$5:$B$44,MATCH(LARGE(Projects!$O$5:$O$44,ROW()-9),Projects!$O$5:$O$44,0)),"")</f>
        <v>HR operating model redesign</v>
      </c>
      <c r="C10" s="6" t="str">
        <f>IF(B10="","",INDEX(Projects!$D$5:$D$44,MATCH(B10,Projects!$B$5:$B$44,0)))</f>
        <v>N. Evans</v>
      </c>
      <c r="D10" s="6">
        <f>IF(B10="","",INDEX(Projects!$O$5:$O$44,MATCH(B10,Projects!$B$5:$B$44,0)))</f>
        <v>3.04</v>
      </c>
      <c r="E10" s="6" t="str">
        <f>IF(B10="","",INDEX(Projects!$P$5:$P$44,MATCH(B10,Projects!$B$5:$B$44,0)))</f>
        <v>Mixed</v>
      </c>
      <c r="F10" s="6" t="str">
        <f>IF(B10="","",INDEX(Projects!$R$5:$R$44,MATCH(B10,Projects!$B$5:$B$44,0)))</f>
        <v>Lock target-state decisions</v>
      </c>
    </row>
    <row r="11" spans="1:10" ht="34" customHeight="1" x14ac:dyDescent="0.2">
      <c r="A11" s="6">
        <f t="shared" si="0"/>
        <v>2</v>
      </c>
      <c r="B11" s="6" t="str">
        <f>IFERROR(INDEX(Projects!$B$5:$B$44,MATCH(LARGE(Projects!$O$5:$O$44,ROW()-9),Projects!$O$5:$O$44,0)),"")</f>
        <v>CRM implementation</v>
      </c>
      <c r="C11" s="6" t="str">
        <f>IF(B11="","",INDEX(Projects!$D$5:$D$44,MATCH(B11,Projects!$B$5:$B$44,0)))</f>
        <v>J. Patel</v>
      </c>
      <c r="D11" s="6">
        <f>IF(B11="","",INDEX(Projects!$O$5:$O$44,MATCH(B11,Projects!$B$5:$B$44,0)))</f>
        <v>2.85</v>
      </c>
      <c r="E11" s="6" t="str">
        <f>IF(B11="","",INDEX(Projects!$P$5:$P$44,MATCH(B11,Projects!$B$5:$B$44,0)))</f>
        <v>Mixed</v>
      </c>
      <c r="F11" s="6" t="str">
        <f>IF(B11="","",INDEX(Projects!$R$5:$R$44,MATCH(B11,Projects!$B$5:$B$44,0)))</f>
        <v>Approve cutover governance</v>
      </c>
    </row>
    <row r="12" spans="1:10" ht="34" customHeight="1" x14ac:dyDescent="0.2">
      <c r="A12" s="6">
        <f t="shared" si="0"/>
        <v>3</v>
      </c>
      <c r="B12" s="6" t="str">
        <f>IFERROR(INDEX(Projects!$B$5:$B$44,MATCH(LARGE(Projects!$O$5:$O$44,ROW()-9),Projects!$O$5:$O$44,0)),"")</f>
        <v>Factory line optimisation</v>
      </c>
      <c r="C12" s="6" t="str">
        <f>IF(B12="","",INDEX(Projects!$D$5:$D$44,MATCH(B12,Projects!$B$5:$B$44,0)))</f>
        <v>C. Weber</v>
      </c>
      <c r="D12" s="6">
        <f>IF(B12="","",INDEX(Projects!$O$5:$O$44,MATCH(B12,Projects!$B$5:$B$44,0)))</f>
        <v>2.8</v>
      </c>
      <c r="E12" s="6" t="str">
        <f>IF(B12="","",INDEX(Projects!$P$5:$P$44,MATCH(B12,Projects!$B$5:$B$44,0)))</f>
        <v>Mixed</v>
      </c>
      <c r="F12" s="6" t="str">
        <f>IF(B12="","",INDEX(Projects!$R$5:$R$44,MATCH(B12,Projects!$B$5:$B$44,0)))</f>
        <v>Resolve vendor timing</v>
      </c>
    </row>
    <row r="13" spans="1:10" ht="34" customHeight="1" x14ac:dyDescent="0.2">
      <c r="A13" s="6" t="str">
        <f t="shared" si="0"/>
        <v/>
      </c>
      <c r="B13" s="6" t="str">
        <f>IFERROR(INDEX(Projects!$B$5:$B$44,MATCH(LARGE(Projects!$O$5:$O$44,ROW()-9),Projects!$O$5:$O$44,0)),"")</f>
        <v/>
      </c>
      <c r="C13" s="6" t="str">
        <f>IF(B13="","",INDEX(Projects!$D$5:$D$44,MATCH(B13,Projects!$B$5:$B$44,0)))</f>
        <v/>
      </c>
      <c r="D13" s="6" t="str">
        <f>IF(B13="","",INDEX(Projects!$O$5:$O$44,MATCH(B13,Projects!$B$5:$B$44,0)))</f>
        <v/>
      </c>
      <c r="E13" s="6" t="str">
        <f>IF(B13="","",INDEX(Projects!$P$5:$P$44,MATCH(B13,Projects!$B$5:$B$44,0)))</f>
        <v/>
      </c>
      <c r="F13" s="6" t="str">
        <f>IF(B13="","",INDEX(Projects!$R$5:$R$44,MATCH(B13,Projects!$B$5:$B$44,0)))</f>
        <v/>
      </c>
    </row>
    <row r="14" spans="1:10" ht="34" customHeight="1" x14ac:dyDescent="0.2">
      <c r="A14" s="6" t="str">
        <f t="shared" si="0"/>
        <v/>
      </c>
      <c r="B14" s="6" t="str">
        <f>IFERROR(INDEX(Projects!$B$5:$B$44,MATCH(LARGE(Projects!$O$5:$O$44,ROW()-9),Projects!$O$5:$O$44,0)),"")</f>
        <v/>
      </c>
      <c r="C14" s="6" t="str">
        <f>IF(B14="","",INDEX(Projects!$D$5:$D$44,MATCH(B14,Projects!$B$5:$B$44,0)))</f>
        <v/>
      </c>
      <c r="D14" s="6" t="str">
        <f>IF(B14="","",INDEX(Projects!$O$5:$O$44,MATCH(B14,Projects!$B$5:$B$44,0)))</f>
        <v/>
      </c>
      <c r="E14" s="6" t="str">
        <f>IF(B14="","",INDEX(Projects!$P$5:$P$44,MATCH(B14,Projects!$B$5:$B$44,0)))</f>
        <v/>
      </c>
      <c r="F14" s="6" t="str">
        <f>IF(B14="","",INDEX(Projects!$R$5:$R$44,MATCH(B14,Projects!$B$5:$B$44,0)))</f>
        <v/>
      </c>
    </row>
    <row r="15" spans="1:10" ht="34" customHeight="1" x14ac:dyDescent="0.2">
      <c r="A15" s="6" t="str">
        <f t="shared" si="0"/>
        <v/>
      </c>
      <c r="B15" s="6" t="str">
        <f>IFERROR(INDEX(Projects!$B$5:$B$44,MATCH(LARGE(Projects!$O$5:$O$44,ROW()-9),Projects!$O$5:$O$44,0)),"")</f>
        <v/>
      </c>
      <c r="C15" s="6" t="str">
        <f>IF(B15="","",INDEX(Projects!$D$5:$D$44,MATCH(B15,Projects!$B$5:$B$44,0)))</f>
        <v/>
      </c>
      <c r="D15" s="6" t="str">
        <f>IF(B15="","",INDEX(Projects!$O$5:$O$44,MATCH(B15,Projects!$B$5:$B$44,0)))</f>
        <v/>
      </c>
      <c r="E15" s="6" t="str">
        <f>IF(B15="","",INDEX(Projects!$P$5:$P$44,MATCH(B15,Projects!$B$5:$B$44,0)))</f>
        <v/>
      </c>
      <c r="F15" s="6" t="str">
        <f>IF(B15="","",INDEX(Projects!$R$5:$R$44,MATCH(B15,Projects!$B$5:$B$44,0)))</f>
        <v/>
      </c>
    </row>
    <row r="16" spans="1:10" ht="34" customHeight="1" x14ac:dyDescent="0.2">
      <c r="A16" s="6" t="str">
        <f t="shared" si="0"/>
        <v/>
      </c>
      <c r="B16" s="6" t="str">
        <f>IFERROR(INDEX(Projects!$B$5:$B$44,MATCH(LARGE(Projects!$O$5:$O$44,ROW()-9),Projects!$O$5:$O$44,0)),"")</f>
        <v/>
      </c>
      <c r="C16" s="6" t="str">
        <f>IF(B16="","",INDEX(Projects!$D$5:$D$44,MATCH(B16,Projects!$B$5:$B$44,0)))</f>
        <v/>
      </c>
      <c r="D16" s="6" t="str">
        <f>IF(B16="","",INDEX(Projects!$O$5:$O$44,MATCH(B16,Projects!$B$5:$B$44,0)))</f>
        <v/>
      </c>
      <c r="E16" s="6" t="str">
        <f>IF(B16="","",INDEX(Projects!$P$5:$P$44,MATCH(B16,Projects!$B$5:$B$44,0)))</f>
        <v/>
      </c>
      <c r="F16" s="6" t="str">
        <f>IF(B16="","",INDEX(Projects!$R$5:$R$44,MATCH(B16,Projects!$B$5:$B$44,0)))</f>
        <v/>
      </c>
    </row>
    <row r="17" spans="1:6" ht="34" customHeight="1" x14ac:dyDescent="0.2">
      <c r="A17" s="6" t="str">
        <f t="shared" si="0"/>
        <v/>
      </c>
      <c r="B17" s="6" t="str">
        <f>IFERROR(INDEX(Projects!$B$5:$B$44,MATCH(LARGE(Projects!$O$5:$O$44,ROW()-9),Projects!$O$5:$O$44,0)),"")</f>
        <v/>
      </c>
      <c r="C17" s="6" t="str">
        <f>IF(B17="","",INDEX(Projects!$D$5:$D$44,MATCH(B17,Projects!$B$5:$B$44,0)))</f>
        <v/>
      </c>
      <c r="D17" s="6" t="str">
        <f>IF(B17="","",INDEX(Projects!$O$5:$O$44,MATCH(B17,Projects!$B$5:$B$44,0)))</f>
        <v/>
      </c>
      <c r="E17" s="6" t="str">
        <f>IF(B17="","",INDEX(Projects!$P$5:$P$44,MATCH(B17,Projects!$B$5:$B$44,0)))</f>
        <v/>
      </c>
      <c r="F17" s="6" t="str">
        <f>IF(B17="","",INDEX(Projects!$R$5:$R$44,MATCH(B17,Projects!$B$5:$B$44,0)))</f>
        <v/>
      </c>
    </row>
    <row r="18" spans="1:6" ht="34" customHeight="1" x14ac:dyDescent="0.2">
      <c r="A18" s="6" t="str">
        <f t="shared" si="0"/>
        <v/>
      </c>
      <c r="B18" s="6" t="str">
        <f>IFERROR(INDEX(Projects!$B$5:$B$44,MATCH(LARGE(Projects!$O$5:$O$44,ROW()-9),Projects!$O$5:$O$44,0)),"")</f>
        <v/>
      </c>
      <c r="C18" s="6" t="str">
        <f>IF(B18="","",INDEX(Projects!$D$5:$D$44,MATCH(B18,Projects!$B$5:$B$44,0)))</f>
        <v/>
      </c>
      <c r="D18" s="6" t="str">
        <f>IF(B18="","",INDEX(Projects!$O$5:$O$44,MATCH(B18,Projects!$B$5:$B$44,0)))</f>
        <v/>
      </c>
      <c r="E18" s="6" t="str">
        <f>IF(B18="","",INDEX(Projects!$P$5:$P$44,MATCH(B18,Projects!$B$5:$B$44,0)))</f>
        <v/>
      </c>
      <c r="F18" s="6" t="str">
        <f>IF(B18="","",INDEX(Projects!$R$5:$R$44,MATCH(B18,Projects!$B$5:$B$44,0)))</f>
        <v/>
      </c>
    </row>
    <row r="19" spans="1:6" ht="34" customHeight="1" x14ac:dyDescent="0.2">
      <c r="A19" s="6" t="str">
        <f t="shared" si="0"/>
        <v/>
      </c>
      <c r="B19" s="6" t="str">
        <f>IFERROR(INDEX(Projects!$B$5:$B$44,MATCH(LARGE(Projects!$O$5:$O$44,ROW()-9),Projects!$O$5:$O$44,0)),"")</f>
        <v/>
      </c>
      <c r="C19" s="6" t="str">
        <f>IF(B19="","",INDEX(Projects!$D$5:$D$44,MATCH(B19,Projects!$B$5:$B$44,0)))</f>
        <v/>
      </c>
      <c r="D19" s="6" t="str">
        <f>IF(B19="","",INDEX(Projects!$O$5:$O$44,MATCH(B19,Projects!$B$5:$B$44,0)))</f>
        <v/>
      </c>
      <c r="E19" s="6" t="str">
        <f>IF(B19="","",INDEX(Projects!$P$5:$P$44,MATCH(B19,Projects!$B$5:$B$44,0)))</f>
        <v/>
      </c>
      <c r="F19" s="6" t="str">
        <f>IF(B19="","",INDEX(Projects!$R$5:$R$44,MATCH(B19,Projects!$B$5:$B$44,0)))</f>
        <v/>
      </c>
    </row>
  </sheetData>
  <mergeCells count="2">
    <mergeCell ref="A1:J1"/>
    <mergeCell ref="A2:J2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193669"/>
  </sheetPr>
  <dimension ref="A1:C8"/>
  <sheetViews>
    <sheetView showGridLines="0" workbookViewId="0">
      <pane ySplit="2" topLeftCell="A3" activePane="bottomLeft" state="frozen"/>
      <selection pane="bottomLeft" activeCell="A9" sqref="A9:C13"/>
    </sheetView>
  </sheetViews>
  <sheetFormatPr baseColWidth="10" defaultColWidth="8.83203125" defaultRowHeight="15" x14ac:dyDescent="0.2"/>
  <cols>
    <col min="1" max="1" width="28" customWidth="1"/>
    <col min="2" max="2" width="62" customWidth="1"/>
    <col min="3" max="3" width="36" customWidth="1"/>
  </cols>
  <sheetData>
    <row r="1" spans="1:3" ht="24" customHeight="1" x14ac:dyDescent="0.2">
      <c r="A1" s="13" t="s">
        <v>194</v>
      </c>
      <c r="B1" s="14"/>
      <c r="C1" s="14"/>
    </row>
    <row r="3" spans="1:3" ht="32" customHeight="1" x14ac:dyDescent="0.2">
      <c r="A3" s="5" t="s">
        <v>195</v>
      </c>
      <c r="B3" s="5" t="s">
        <v>28</v>
      </c>
      <c r="C3" s="5" t="s">
        <v>196</v>
      </c>
    </row>
    <row r="4" spans="1:3" ht="28" customHeight="1" x14ac:dyDescent="0.2">
      <c r="A4" s="6" t="s">
        <v>59</v>
      </c>
      <c r="B4" s="6" t="s">
        <v>197</v>
      </c>
      <c r="C4" s="6" t="s">
        <v>198</v>
      </c>
    </row>
    <row r="5" spans="1:3" ht="28" customHeight="1" x14ac:dyDescent="0.2">
      <c r="A5" s="6" t="s">
        <v>60</v>
      </c>
      <c r="B5" s="6" t="s">
        <v>199</v>
      </c>
      <c r="C5" s="6" t="s">
        <v>200</v>
      </c>
    </row>
    <row r="6" spans="1:3" ht="28" customHeight="1" x14ac:dyDescent="0.2">
      <c r="A6" s="6" t="s">
        <v>61</v>
      </c>
      <c r="B6" s="6" t="s">
        <v>201</v>
      </c>
      <c r="C6" s="6" t="s">
        <v>202</v>
      </c>
    </row>
    <row r="7" spans="1:3" ht="28" customHeight="1" x14ac:dyDescent="0.2">
      <c r="A7" s="6" t="s">
        <v>62</v>
      </c>
      <c r="B7" s="6" t="s">
        <v>203</v>
      </c>
      <c r="C7" s="6" t="s">
        <v>204</v>
      </c>
    </row>
    <row r="8" spans="1:3" ht="28" customHeight="1" x14ac:dyDescent="0.2">
      <c r="A8" s="6" t="s">
        <v>63</v>
      </c>
      <c r="B8" s="6" t="s">
        <v>205</v>
      </c>
      <c r="C8" s="6" t="s">
        <v>206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93669"/>
  </sheetPr>
  <dimension ref="A1:F8"/>
  <sheetViews>
    <sheetView showGridLines="0" workbookViewId="0">
      <pane ySplit="2" topLeftCell="A3" activePane="bottomLeft" state="frozen"/>
      <selection pane="bottomLeft" activeCell="C22" sqref="C22"/>
    </sheetView>
  </sheetViews>
  <sheetFormatPr baseColWidth="10" defaultColWidth="8.83203125" defaultRowHeight="15" x14ac:dyDescent="0.2"/>
  <cols>
    <col min="1" max="1" width="22" customWidth="1"/>
    <col min="2" max="2" width="10" customWidth="1"/>
    <col min="3" max="3" width="34" customWidth="1"/>
    <col min="4" max="4" width="4" customWidth="1"/>
    <col min="5" max="5" width="16" customWidth="1"/>
    <col min="6" max="6" width="24" customWidth="1"/>
  </cols>
  <sheetData>
    <row r="1" spans="1:6" ht="24" customHeight="1" x14ac:dyDescent="0.2">
      <c r="A1" s="13" t="s">
        <v>23</v>
      </c>
      <c r="B1" s="14"/>
      <c r="C1" s="14"/>
      <c r="D1" s="14"/>
      <c r="E1" s="14"/>
      <c r="F1" s="14"/>
    </row>
    <row r="3" spans="1:6" ht="32" customHeight="1" x14ac:dyDescent="0.2">
      <c r="A3" s="5" t="s">
        <v>24</v>
      </c>
      <c r="B3" s="5" t="s">
        <v>25</v>
      </c>
      <c r="C3" s="5" t="s">
        <v>26</v>
      </c>
      <c r="D3" s="5"/>
      <c r="E3" s="5" t="s">
        <v>27</v>
      </c>
      <c r="F3" s="5" t="s">
        <v>28</v>
      </c>
    </row>
    <row r="4" spans="1:6" ht="18" customHeight="1" x14ac:dyDescent="0.2">
      <c r="A4" s="6" t="s">
        <v>29</v>
      </c>
      <c r="B4" s="7">
        <v>0.25</v>
      </c>
      <c r="C4" s="6" t="s">
        <v>30</v>
      </c>
      <c r="D4" s="7"/>
      <c r="E4" s="6" t="s">
        <v>31</v>
      </c>
      <c r="F4" s="6" t="s">
        <v>32</v>
      </c>
    </row>
    <row r="5" spans="1:6" ht="22" customHeight="1" x14ac:dyDescent="0.2">
      <c r="A5" s="6" t="s">
        <v>33</v>
      </c>
      <c r="B5" s="7">
        <v>0.25</v>
      </c>
      <c r="C5" s="6" t="s">
        <v>34</v>
      </c>
      <c r="D5" s="7"/>
      <c r="E5" s="6" t="s">
        <v>35</v>
      </c>
      <c r="F5" s="6" t="s">
        <v>36</v>
      </c>
    </row>
    <row r="6" spans="1:6" ht="18" customHeight="1" x14ac:dyDescent="0.2">
      <c r="A6" s="6" t="s">
        <v>37</v>
      </c>
      <c r="B6" s="7">
        <v>0.2</v>
      </c>
      <c r="C6" s="6" t="s">
        <v>38</v>
      </c>
      <c r="D6" s="7"/>
      <c r="E6" s="6" t="s">
        <v>39</v>
      </c>
      <c r="F6" s="6" t="s">
        <v>40</v>
      </c>
    </row>
    <row r="7" spans="1:6" ht="22" customHeight="1" x14ac:dyDescent="0.2">
      <c r="A7" s="6" t="s">
        <v>41</v>
      </c>
      <c r="B7" s="7">
        <v>0.15</v>
      </c>
      <c r="C7" s="6" t="s">
        <v>42</v>
      </c>
      <c r="D7" s="7"/>
      <c r="E7" s="6" t="s">
        <v>43</v>
      </c>
      <c r="F7" s="6" t="s">
        <v>44</v>
      </c>
    </row>
    <row r="8" spans="1:6" ht="18" customHeight="1" x14ac:dyDescent="0.2">
      <c r="A8" s="6" t="s">
        <v>45</v>
      </c>
      <c r="B8" s="7">
        <v>0.15</v>
      </c>
      <c r="C8" s="6" t="s">
        <v>46</v>
      </c>
      <c r="D8" s="7"/>
      <c r="E8" s="6" t="s">
        <v>47</v>
      </c>
      <c r="F8" s="6" t="s">
        <v>48</v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93669"/>
  </sheetPr>
  <dimension ref="A1:R44"/>
  <sheetViews>
    <sheetView showGridLines="0" workbookViewId="0">
      <pane ySplit="4" topLeftCell="A5" activePane="bottomLeft" state="frozen"/>
      <selection pane="bottomLeft" sqref="A1:Q1"/>
    </sheetView>
  </sheetViews>
  <sheetFormatPr baseColWidth="10" defaultColWidth="8.83203125" defaultRowHeight="15" x14ac:dyDescent="0.2"/>
  <cols>
    <col min="1" max="1" width="12" customWidth="1"/>
    <col min="2" max="2" width="24" customWidth="1"/>
    <col min="3" max="4" width="16" customWidth="1"/>
    <col min="5" max="5" width="32" customWidth="1"/>
    <col min="6" max="6" width="16" customWidth="1"/>
    <col min="7" max="7" width="10" customWidth="1"/>
    <col min="8" max="8" width="12" customWidth="1"/>
    <col min="9" max="11" width="14" customWidth="1"/>
    <col min="12" max="12" width="16" customWidth="1"/>
    <col min="13" max="13" width="15" customWidth="1"/>
    <col min="14" max="14" width="14" customWidth="1"/>
    <col min="15" max="15" width="15" customWidth="1"/>
    <col min="16" max="16" width="14" customWidth="1"/>
    <col min="17" max="17" width="24" customWidth="1"/>
    <col min="18" max="18" width="22" customWidth="1"/>
  </cols>
  <sheetData>
    <row r="1" spans="1:18" ht="24" customHeight="1" x14ac:dyDescent="0.2">
      <c r="A1" s="13" t="s">
        <v>49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"/>
    </row>
    <row r="2" spans="1:18" ht="19" customHeight="1" x14ac:dyDescent="0.2">
      <c r="A2" s="15" t="s">
        <v>50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2"/>
    </row>
    <row r="4" spans="1:18" ht="32" customHeight="1" x14ac:dyDescent="0.2">
      <c r="A4" s="5" t="s">
        <v>51</v>
      </c>
      <c r="B4" s="5" t="s">
        <v>52</v>
      </c>
      <c r="C4" s="5" t="s">
        <v>53</v>
      </c>
      <c r="D4" s="5" t="s">
        <v>54</v>
      </c>
      <c r="E4" s="5" t="s">
        <v>55</v>
      </c>
      <c r="F4" s="5" t="s">
        <v>56</v>
      </c>
      <c r="G4" s="5" t="s">
        <v>57</v>
      </c>
      <c r="H4" s="5" t="s">
        <v>58</v>
      </c>
      <c r="I4" s="5" t="s">
        <v>59</v>
      </c>
      <c r="J4" s="5" t="s">
        <v>60</v>
      </c>
      <c r="K4" s="5" t="s">
        <v>61</v>
      </c>
      <c r="L4" s="5" t="s">
        <v>62</v>
      </c>
      <c r="M4" s="5" t="s">
        <v>63</v>
      </c>
      <c r="N4" s="5" t="s">
        <v>64</v>
      </c>
      <c r="O4" s="5" t="s">
        <v>13</v>
      </c>
      <c r="P4" s="5" t="s">
        <v>65</v>
      </c>
      <c r="Q4" s="5" t="s">
        <v>66</v>
      </c>
      <c r="R4" s="5" t="s">
        <v>15</v>
      </c>
    </row>
    <row r="5" spans="1:18" ht="42" customHeight="1" x14ac:dyDescent="0.2">
      <c r="A5" s="8" t="s">
        <v>67</v>
      </c>
      <c r="B5" s="8" t="s">
        <v>68</v>
      </c>
      <c r="C5" s="8" t="s">
        <v>69</v>
      </c>
      <c r="D5" s="8" t="s">
        <v>70</v>
      </c>
      <c r="E5" s="8" t="s">
        <v>71</v>
      </c>
      <c r="F5" s="8" t="s">
        <v>72</v>
      </c>
      <c r="G5" s="8">
        <v>5</v>
      </c>
      <c r="H5" s="8" t="s">
        <v>73</v>
      </c>
      <c r="I5" s="6">
        <f>IF(A5="","",IFERROR(ROUND(AVERAGEIFS(Workstreams!$H:$H,Workstreams!$A:$A,A5),2),""))</f>
        <v>3.5</v>
      </c>
      <c r="J5" s="6">
        <f>IF(A5="","",IFERROR(ROUND(AVERAGEIFS('Status Log'!$E:$E,'Status Log'!$A:$A,A5),2),""))</f>
        <v>3</v>
      </c>
      <c r="K5" s="6">
        <f>IF(A5="","",IFERROR(ROUND(AVERAGEIFS(RAID!$F:$F,RAID!$A:$A,A5,RAID!$G:$G,"&lt;&gt;Closed"),2),""))</f>
        <v>4</v>
      </c>
      <c r="L5" s="6">
        <f>IF(A5="","",IFERROR(ROUND((AVERAGEIFS(Decisions!$G:$G,Decisions!$A:$A,A5)+AVERAGEIFS(Dependencies!$F:$F,Dependencies!$A:$A,A5))/2,2),""))</f>
        <v>2.5</v>
      </c>
      <c r="M5" s="6">
        <f>IF(A5="","",IFERROR(ROUND(AVERAGEIFS('Status Log'!$F:$F,'Status Log'!$A:$A,A5),2),""))</f>
        <v>3</v>
      </c>
      <c r="N5" s="6">
        <f>IF(A5="","",ROUND(I5*Settings!$B$4 + J5*Settings!$B$5 + (6-K5)*Settings!$B$6 + L5*Settings!$B$7 + M5*Settings!$B$8,2))</f>
        <v>2.85</v>
      </c>
      <c r="O5" s="6">
        <f t="shared" ref="O5:O43" si="0">IF(A5="","",ROUND(N5*G5/5,2))</f>
        <v>2.85</v>
      </c>
      <c r="P5" s="6" t="str">
        <f t="shared" ref="P5:P43" si="1">IF(A5="","",IF(O5&gt;=4.2,"Strong",IF(O5&gt;=3.4,"Generally solid",IF(O5&gt;=2.6,"Mixed",IF(O5&gt;=1.8,"Fragile","Critical")))))</f>
        <v>Mixed</v>
      </c>
      <c r="Q5" s="8"/>
      <c r="R5" s="8" t="s">
        <v>74</v>
      </c>
    </row>
    <row r="6" spans="1:18" ht="42" customHeight="1" x14ac:dyDescent="0.2">
      <c r="A6" s="8" t="s">
        <v>75</v>
      </c>
      <c r="B6" s="8" t="s">
        <v>76</v>
      </c>
      <c r="C6" s="8" t="s">
        <v>77</v>
      </c>
      <c r="D6" s="8" t="s">
        <v>78</v>
      </c>
      <c r="E6" s="8" t="s">
        <v>79</v>
      </c>
      <c r="F6" s="8" t="s">
        <v>80</v>
      </c>
      <c r="G6" s="8">
        <v>5</v>
      </c>
      <c r="H6" s="8" t="s">
        <v>73</v>
      </c>
      <c r="I6" s="6">
        <f>IF(A6="","",IFERROR(ROUND(AVERAGEIFS(Workstreams!$H:$H,Workstreams!$A:$A,A6),2),""))</f>
        <v>3</v>
      </c>
      <c r="J6" s="6">
        <f>IF(A6="","",IFERROR(ROUND(AVERAGEIFS('Status Log'!$E:$E,'Status Log'!$A:$A,A6),2),""))</f>
        <v>3</v>
      </c>
      <c r="K6" s="6">
        <f>IF(A6="","",IFERROR(ROUND(AVERAGEIFS(RAID!$F:$F,RAID!$A:$A,A6,RAID!$G:$G,"&lt;&gt;Closed"),2),""))</f>
        <v>4</v>
      </c>
      <c r="L6" s="6">
        <f>IF(A6="","",IFERROR(ROUND((AVERAGEIFS(Decisions!$G:$G,Decisions!$A:$A,A6)+AVERAGEIFS(Dependencies!$F:$F,Dependencies!$A:$A,A6))/2,2),""))</f>
        <v>3</v>
      </c>
      <c r="M6" s="6">
        <f>IF(A6="","",IFERROR(ROUND(AVERAGEIFS('Status Log'!$F:$F,'Status Log'!$A:$A,A6),2),""))</f>
        <v>3</v>
      </c>
      <c r="N6" s="6">
        <f>IF(A6="","",ROUND(I6*Settings!$B$4 + J6*Settings!$B$5 + (6-K6)*Settings!$B$6 + L6*Settings!$B$7 + M6*Settings!$B$8,2))</f>
        <v>2.8</v>
      </c>
      <c r="O6" s="6">
        <f t="shared" si="0"/>
        <v>2.8</v>
      </c>
      <c r="P6" s="6" t="str">
        <f t="shared" si="1"/>
        <v>Mixed</v>
      </c>
      <c r="Q6" s="8"/>
      <c r="R6" s="8" t="s">
        <v>81</v>
      </c>
    </row>
    <row r="7" spans="1:18" ht="42" customHeight="1" x14ac:dyDescent="0.2">
      <c r="A7" s="8" t="s">
        <v>82</v>
      </c>
      <c r="B7" s="8" t="s">
        <v>83</v>
      </c>
      <c r="C7" s="8" t="s">
        <v>84</v>
      </c>
      <c r="D7" s="8" t="s">
        <v>85</v>
      </c>
      <c r="E7" s="8" t="s">
        <v>86</v>
      </c>
      <c r="F7" s="8" t="s">
        <v>87</v>
      </c>
      <c r="G7" s="8">
        <v>4</v>
      </c>
      <c r="H7" s="8" t="s">
        <v>73</v>
      </c>
      <c r="I7" s="6">
        <f>IF(A7="","",IFERROR(ROUND(AVERAGEIFS(Workstreams!$H:$H,Workstreams!$A:$A,A7),2),""))</f>
        <v>4</v>
      </c>
      <c r="J7" s="6">
        <f>IF(A7="","",IFERROR(ROUND(AVERAGEIFS('Status Log'!$E:$E,'Status Log'!$A:$A,A7),2),""))</f>
        <v>4</v>
      </c>
      <c r="K7" s="6">
        <f>IF(A7="","",IFERROR(ROUND(AVERAGEIFS(RAID!$F:$F,RAID!$A:$A,A7,RAID!$G:$G,"&lt;&gt;Closed"),2),""))</f>
        <v>3</v>
      </c>
      <c r="L7" s="6">
        <f>IF(A7="","",IFERROR(ROUND((AVERAGEIFS(Decisions!$G:$G,Decisions!$A:$A,A7)+AVERAGEIFS(Dependencies!$F:$F,Dependencies!$A:$A,A7))/2,2),""))</f>
        <v>4</v>
      </c>
      <c r="M7" s="6">
        <f>IF(A7="","",IFERROR(ROUND(AVERAGEIFS('Status Log'!$F:$F,'Status Log'!$A:$A,A7),2),""))</f>
        <v>4</v>
      </c>
      <c r="N7" s="6">
        <f>IF(A7="","",ROUND(I7*Settings!$B$4 + J7*Settings!$B$5 + (6-K7)*Settings!$B$6 + L7*Settings!$B$7 + M7*Settings!$B$8,2))</f>
        <v>3.8</v>
      </c>
      <c r="O7" s="6">
        <f t="shared" si="0"/>
        <v>3.04</v>
      </c>
      <c r="P7" s="6" t="str">
        <f t="shared" si="1"/>
        <v>Mixed</v>
      </c>
      <c r="Q7" s="8"/>
      <c r="R7" s="8" t="s">
        <v>88</v>
      </c>
    </row>
    <row r="8" spans="1:18" ht="42" customHeight="1" x14ac:dyDescent="0.2">
      <c r="A8" s="8"/>
      <c r="B8" s="8"/>
      <c r="C8" s="8"/>
      <c r="D8" s="8"/>
      <c r="E8" s="8"/>
      <c r="F8" s="8"/>
      <c r="G8" s="8"/>
      <c r="H8" s="8"/>
      <c r="I8" s="6" t="str">
        <f>IF(A8="","",IFERROR(ROUND(AVERAGEIFS(Workstreams!$H:$H,Workstreams!$A:$A,A8),2),""))</f>
        <v/>
      </c>
      <c r="J8" s="6" t="str">
        <f>IF(A8="","",IFERROR(ROUND(AVERAGEIFS('Status Log'!$E:$E,'Status Log'!$A:$A,A8),2),""))</f>
        <v/>
      </c>
      <c r="K8" s="6" t="str">
        <f>IF(A8="","",IFERROR(ROUND(AVERAGEIFS(RAID!$F:$F,RAID!$A:$A,A8,RAID!$G:$G,"&lt;&gt;Closed"),2),""))</f>
        <v/>
      </c>
      <c r="L8" s="6" t="str">
        <f>IF(A8="","",IFERROR(ROUND((AVERAGEIFS(Decisions!$G:$G,Decisions!$A:$A,A8)+AVERAGEIFS(Dependencies!$F:$F,Dependencies!$A:$A,A8))/2,2),""))</f>
        <v/>
      </c>
      <c r="M8" s="6" t="str">
        <f>IF(A8="","",IFERROR(ROUND(AVERAGEIFS('Status Log'!$F:$F,'Status Log'!$A:$A,A8),2),""))</f>
        <v/>
      </c>
      <c r="N8" s="6" t="str">
        <f>IF(A8="","",ROUND(I8*Settings!$B$4 + J8*Settings!$B$5 + (6-K8)*Settings!$B$6 + L8*Settings!$B$7 + M8*Settings!$B$8,2))</f>
        <v/>
      </c>
      <c r="O8" s="6" t="str">
        <f t="shared" si="0"/>
        <v/>
      </c>
      <c r="P8" s="6" t="str">
        <f t="shared" si="1"/>
        <v/>
      </c>
      <c r="Q8" s="8"/>
      <c r="R8" s="8"/>
    </row>
    <row r="9" spans="1:18" ht="42" customHeight="1" x14ac:dyDescent="0.2">
      <c r="A9" s="8"/>
      <c r="B9" s="8"/>
      <c r="C9" s="8"/>
      <c r="D9" s="8"/>
      <c r="E9" s="8"/>
      <c r="F9" s="8"/>
      <c r="G9" s="8"/>
      <c r="H9" s="8"/>
      <c r="I9" s="6" t="str">
        <f>IF(A9="","",IFERROR(ROUND(AVERAGEIFS(Workstreams!$H:$H,Workstreams!$A:$A,A9),2),""))</f>
        <v/>
      </c>
      <c r="J9" s="6" t="str">
        <f>IF(A9="","",IFERROR(ROUND(AVERAGEIFS('Status Log'!$E:$E,'Status Log'!$A:$A,A9),2),""))</f>
        <v/>
      </c>
      <c r="K9" s="6" t="str">
        <f>IF(A9="","",IFERROR(ROUND(AVERAGEIFS(RAID!$F:$F,RAID!$A:$A,A9,RAID!$G:$G,"&lt;&gt;Closed"),2),""))</f>
        <v/>
      </c>
      <c r="L9" s="6" t="str">
        <f>IF(A9="","",IFERROR(ROUND((AVERAGEIFS(Decisions!$G:$G,Decisions!$A:$A,A9)+AVERAGEIFS(Dependencies!$F:$F,Dependencies!$A:$A,A9))/2,2),""))</f>
        <v/>
      </c>
      <c r="M9" s="6" t="str">
        <f>IF(A9="","",IFERROR(ROUND(AVERAGEIFS('Status Log'!$F:$F,'Status Log'!$A:$A,A9),2),""))</f>
        <v/>
      </c>
      <c r="N9" s="6" t="str">
        <f>IF(A9="","",ROUND(I9*Settings!$B$4 + J9*Settings!$B$5 + (6-K9)*Settings!$B$6 + L9*Settings!$B$7 + M9*Settings!$B$8,2))</f>
        <v/>
      </c>
      <c r="O9" s="6" t="str">
        <f t="shared" si="0"/>
        <v/>
      </c>
      <c r="P9" s="6" t="str">
        <f t="shared" si="1"/>
        <v/>
      </c>
      <c r="Q9" s="8"/>
      <c r="R9" s="8"/>
    </row>
    <row r="10" spans="1:18" ht="42" customHeight="1" x14ac:dyDescent="0.2">
      <c r="A10" s="8"/>
      <c r="B10" s="8"/>
      <c r="C10" s="8"/>
      <c r="D10" s="8"/>
      <c r="E10" s="8"/>
      <c r="F10" s="8"/>
      <c r="G10" s="8"/>
      <c r="H10" s="8"/>
      <c r="I10" s="6" t="str">
        <f>IF(A10="","",IFERROR(ROUND(AVERAGEIFS(Workstreams!$H:$H,Workstreams!$A:$A,A10),2),""))</f>
        <v/>
      </c>
      <c r="J10" s="6" t="str">
        <f>IF(A10="","",IFERROR(ROUND(AVERAGEIFS('Status Log'!$E:$E,'Status Log'!$A:$A,A10),2),""))</f>
        <v/>
      </c>
      <c r="K10" s="6" t="str">
        <f>IF(A10="","",IFERROR(ROUND(AVERAGEIFS(RAID!$F:$F,RAID!$A:$A,A10,RAID!$G:$G,"&lt;&gt;Closed"),2),""))</f>
        <v/>
      </c>
      <c r="L10" s="6" t="str">
        <f>IF(A10="","",IFERROR(ROUND((AVERAGEIFS(Decisions!$G:$G,Decisions!$A:$A,A10)+AVERAGEIFS(Dependencies!$F:$F,Dependencies!$A:$A,A10))/2,2),""))</f>
        <v/>
      </c>
      <c r="M10" s="6" t="str">
        <f>IF(A10="","",IFERROR(ROUND(AVERAGEIFS('Status Log'!$F:$F,'Status Log'!$A:$A,A10),2),""))</f>
        <v/>
      </c>
      <c r="N10" s="6" t="str">
        <f>IF(A10="","",ROUND(I10*Settings!$B$4 + J10*Settings!$B$5 + (6-K10)*Settings!$B$6 + L10*Settings!$B$7 + M10*Settings!$B$8,2))</f>
        <v/>
      </c>
      <c r="O10" s="6" t="str">
        <f t="shared" si="0"/>
        <v/>
      </c>
      <c r="P10" s="6" t="str">
        <f t="shared" si="1"/>
        <v/>
      </c>
      <c r="Q10" s="8"/>
      <c r="R10" s="8"/>
    </row>
    <row r="11" spans="1:18" ht="42" customHeight="1" x14ac:dyDescent="0.2">
      <c r="A11" s="8"/>
      <c r="B11" s="8"/>
      <c r="C11" s="8"/>
      <c r="D11" s="8"/>
      <c r="E11" s="8"/>
      <c r="F11" s="8"/>
      <c r="G11" s="8"/>
      <c r="H11" s="8"/>
      <c r="I11" s="6" t="str">
        <f>IF(A11="","",IFERROR(ROUND(AVERAGEIFS(Workstreams!$H:$H,Workstreams!$A:$A,A11),2),""))</f>
        <v/>
      </c>
      <c r="J11" s="6" t="str">
        <f>IF(A11="","",IFERROR(ROUND(AVERAGEIFS('Status Log'!$E:$E,'Status Log'!$A:$A,A11),2),""))</f>
        <v/>
      </c>
      <c r="K11" s="6" t="str">
        <f>IF(A11="","",IFERROR(ROUND(AVERAGEIFS(RAID!$F:$F,RAID!$A:$A,A11,RAID!$G:$G,"&lt;&gt;Closed"),2),""))</f>
        <v/>
      </c>
      <c r="L11" s="6" t="str">
        <f>IF(A11="","",IFERROR(ROUND((AVERAGEIFS(Decisions!$G:$G,Decisions!$A:$A,A11)+AVERAGEIFS(Dependencies!$F:$F,Dependencies!$A:$A,A11))/2,2),""))</f>
        <v/>
      </c>
      <c r="M11" s="6" t="str">
        <f>IF(A11="","",IFERROR(ROUND(AVERAGEIFS('Status Log'!$F:$F,'Status Log'!$A:$A,A11),2),""))</f>
        <v/>
      </c>
      <c r="N11" s="6" t="str">
        <f>IF(A11="","",ROUND(I11*Settings!$B$4 + J11*Settings!$B$5 + (6-K11)*Settings!$B$6 + L11*Settings!$B$7 + M11*Settings!$B$8,2))</f>
        <v/>
      </c>
      <c r="O11" s="6" t="str">
        <f t="shared" si="0"/>
        <v/>
      </c>
      <c r="P11" s="6" t="str">
        <f t="shared" si="1"/>
        <v/>
      </c>
      <c r="Q11" s="8"/>
      <c r="R11" s="8"/>
    </row>
    <row r="12" spans="1:18" ht="42" customHeight="1" x14ac:dyDescent="0.2">
      <c r="A12" s="8"/>
      <c r="B12" s="8"/>
      <c r="C12" s="8"/>
      <c r="D12" s="8"/>
      <c r="E12" s="8"/>
      <c r="F12" s="8"/>
      <c r="G12" s="8"/>
      <c r="H12" s="8"/>
      <c r="I12" s="6" t="str">
        <f>IF(A12="","",IFERROR(ROUND(AVERAGEIFS(Workstreams!$H:$H,Workstreams!$A:$A,A12),2),""))</f>
        <v/>
      </c>
      <c r="J12" s="6" t="str">
        <f>IF(A12="","",IFERROR(ROUND(AVERAGEIFS('Status Log'!$E:$E,'Status Log'!$A:$A,A12),2),""))</f>
        <v/>
      </c>
      <c r="K12" s="6" t="str">
        <f>IF(A12="","",IFERROR(ROUND(AVERAGEIFS(RAID!$F:$F,RAID!$A:$A,A12,RAID!$G:$G,"&lt;&gt;Closed"),2),""))</f>
        <v/>
      </c>
      <c r="L12" s="6" t="str">
        <f>IF(A12="","",IFERROR(ROUND((AVERAGEIFS(Decisions!$G:$G,Decisions!$A:$A,A12)+AVERAGEIFS(Dependencies!$F:$F,Dependencies!$A:$A,A12))/2,2),""))</f>
        <v/>
      </c>
      <c r="M12" s="6" t="str">
        <f>IF(A12="","",IFERROR(ROUND(AVERAGEIFS('Status Log'!$F:$F,'Status Log'!$A:$A,A12),2),""))</f>
        <v/>
      </c>
      <c r="N12" s="6" t="str">
        <f>IF(A12="","",ROUND(I12*Settings!$B$4 + J12*Settings!$B$5 + (6-K12)*Settings!$B$6 + L12*Settings!$B$7 + M12*Settings!$B$8,2))</f>
        <v/>
      </c>
      <c r="O12" s="6" t="str">
        <f t="shared" si="0"/>
        <v/>
      </c>
      <c r="P12" s="6" t="str">
        <f t="shared" si="1"/>
        <v/>
      </c>
      <c r="Q12" s="8"/>
      <c r="R12" s="8"/>
    </row>
    <row r="13" spans="1:18" ht="42" customHeight="1" x14ac:dyDescent="0.2">
      <c r="A13" s="8"/>
      <c r="B13" s="8"/>
      <c r="C13" s="8"/>
      <c r="D13" s="8"/>
      <c r="E13" s="8"/>
      <c r="F13" s="8"/>
      <c r="G13" s="8"/>
      <c r="H13" s="8"/>
      <c r="I13" s="6" t="str">
        <f>IF(A13="","",IFERROR(ROUND(AVERAGEIFS(Workstreams!$H:$H,Workstreams!$A:$A,A13),2),""))</f>
        <v/>
      </c>
      <c r="J13" s="6" t="str">
        <f>IF(A13="","",IFERROR(ROUND(AVERAGEIFS('Status Log'!$E:$E,'Status Log'!$A:$A,A13),2),""))</f>
        <v/>
      </c>
      <c r="K13" s="6" t="str">
        <f>IF(A13="","",IFERROR(ROUND(AVERAGEIFS(RAID!$F:$F,RAID!$A:$A,A13,RAID!$G:$G,"&lt;&gt;Closed"),2),""))</f>
        <v/>
      </c>
      <c r="L13" s="6" t="str">
        <f>IF(A13="","",IFERROR(ROUND((AVERAGEIFS(Decisions!$G:$G,Decisions!$A:$A,A13)+AVERAGEIFS(Dependencies!$F:$F,Dependencies!$A:$A,A13))/2,2),""))</f>
        <v/>
      </c>
      <c r="M13" s="6" t="str">
        <f>IF(A13="","",IFERROR(ROUND(AVERAGEIFS('Status Log'!$F:$F,'Status Log'!$A:$A,A13),2),""))</f>
        <v/>
      </c>
      <c r="N13" s="6" t="str">
        <f>IF(A13="","",ROUND(I13*Settings!$B$4 + J13*Settings!$B$5 + (6-K13)*Settings!$B$6 + L13*Settings!$B$7 + M13*Settings!$B$8,2))</f>
        <v/>
      </c>
      <c r="O13" s="6" t="str">
        <f t="shared" si="0"/>
        <v/>
      </c>
      <c r="P13" s="6" t="str">
        <f t="shared" si="1"/>
        <v/>
      </c>
      <c r="Q13" s="8"/>
      <c r="R13" s="8"/>
    </row>
    <row r="14" spans="1:18" ht="42" customHeight="1" x14ac:dyDescent="0.2">
      <c r="A14" s="8"/>
      <c r="B14" s="8"/>
      <c r="C14" s="8"/>
      <c r="D14" s="8"/>
      <c r="E14" s="8"/>
      <c r="F14" s="8"/>
      <c r="G14" s="8"/>
      <c r="H14" s="8"/>
      <c r="I14" s="6" t="str">
        <f>IF(A14="","",IFERROR(ROUND(AVERAGEIFS(Workstreams!$H:$H,Workstreams!$A:$A,A14),2),""))</f>
        <v/>
      </c>
      <c r="J14" s="6" t="str">
        <f>IF(A14="","",IFERROR(ROUND(AVERAGEIFS('Status Log'!$E:$E,'Status Log'!$A:$A,A14),2),""))</f>
        <v/>
      </c>
      <c r="K14" s="6" t="str">
        <f>IF(A14="","",IFERROR(ROUND(AVERAGEIFS(RAID!$F:$F,RAID!$A:$A,A14,RAID!$G:$G,"&lt;&gt;Closed"),2),""))</f>
        <v/>
      </c>
      <c r="L14" s="6" t="str">
        <f>IF(A14="","",IFERROR(ROUND((AVERAGEIFS(Decisions!$G:$G,Decisions!$A:$A,A14)+AVERAGEIFS(Dependencies!$F:$F,Dependencies!$A:$A,A14))/2,2),""))</f>
        <v/>
      </c>
      <c r="M14" s="6" t="str">
        <f>IF(A14="","",IFERROR(ROUND(AVERAGEIFS('Status Log'!$F:$F,'Status Log'!$A:$A,A14),2),""))</f>
        <v/>
      </c>
      <c r="N14" s="6" t="str">
        <f>IF(A14="","",ROUND(I14*Settings!$B$4 + J14*Settings!$B$5 + (6-K14)*Settings!$B$6 + L14*Settings!$B$7 + M14*Settings!$B$8,2))</f>
        <v/>
      </c>
      <c r="O14" s="6" t="str">
        <f t="shared" si="0"/>
        <v/>
      </c>
      <c r="P14" s="6" t="str">
        <f t="shared" si="1"/>
        <v/>
      </c>
      <c r="Q14" s="8"/>
      <c r="R14" s="8"/>
    </row>
    <row r="15" spans="1:18" ht="42" customHeight="1" x14ac:dyDescent="0.2">
      <c r="A15" s="8"/>
      <c r="B15" s="8"/>
      <c r="C15" s="8"/>
      <c r="D15" s="8"/>
      <c r="E15" s="8"/>
      <c r="F15" s="8"/>
      <c r="G15" s="8"/>
      <c r="H15" s="8"/>
      <c r="I15" s="6" t="str">
        <f>IF(A15="","",IFERROR(ROUND(AVERAGEIFS(Workstreams!$H:$H,Workstreams!$A:$A,A15),2),""))</f>
        <v/>
      </c>
      <c r="J15" s="6" t="str">
        <f>IF(A15="","",IFERROR(ROUND(AVERAGEIFS('Status Log'!$E:$E,'Status Log'!$A:$A,A15),2),""))</f>
        <v/>
      </c>
      <c r="K15" s="6" t="str">
        <f>IF(A15="","",IFERROR(ROUND(AVERAGEIFS(RAID!$F:$F,RAID!$A:$A,A15,RAID!$G:$G,"&lt;&gt;Closed"),2),""))</f>
        <v/>
      </c>
      <c r="L15" s="6" t="str">
        <f>IF(A15="","",IFERROR(ROUND((AVERAGEIFS(Decisions!$G:$G,Decisions!$A:$A,A15)+AVERAGEIFS(Dependencies!$F:$F,Dependencies!$A:$A,A15))/2,2),""))</f>
        <v/>
      </c>
      <c r="M15" s="6" t="str">
        <f>IF(A15="","",IFERROR(ROUND(AVERAGEIFS('Status Log'!$F:$F,'Status Log'!$A:$A,A15),2),""))</f>
        <v/>
      </c>
      <c r="N15" s="6" t="str">
        <f>IF(A15="","",ROUND(I15*Settings!$B$4 + J15*Settings!$B$5 + (6-K15)*Settings!$B$6 + L15*Settings!$B$7 + M15*Settings!$B$8,2))</f>
        <v/>
      </c>
      <c r="O15" s="6" t="str">
        <f t="shared" si="0"/>
        <v/>
      </c>
      <c r="P15" s="6" t="str">
        <f t="shared" si="1"/>
        <v/>
      </c>
      <c r="Q15" s="8"/>
      <c r="R15" s="8"/>
    </row>
    <row r="16" spans="1:18" ht="42" customHeight="1" x14ac:dyDescent="0.2">
      <c r="A16" s="8"/>
      <c r="B16" s="8"/>
      <c r="C16" s="8"/>
      <c r="D16" s="8"/>
      <c r="E16" s="8"/>
      <c r="F16" s="8"/>
      <c r="G16" s="8"/>
      <c r="H16" s="8"/>
      <c r="I16" s="6" t="str">
        <f>IF(A16="","",IFERROR(ROUND(AVERAGEIFS(Workstreams!$H:$H,Workstreams!$A:$A,A16),2),""))</f>
        <v/>
      </c>
      <c r="J16" s="6" t="str">
        <f>IF(A16="","",IFERROR(ROUND(AVERAGEIFS('Status Log'!$E:$E,'Status Log'!$A:$A,A16),2),""))</f>
        <v/>
      </c>
      <c r="K16" s="6" t="str">
        <f>IF(A16="","",IFERROR(ROUND(AVERAGEIFS(RAID!$F:$F,RAID!$A:$A,A16,RAID!$G:$G,"&lt;&gt;Closed"),2),""))</f>
        <v/>
      </c>
      <c r="L16" s="6" t="str">
        <f>IF(A16="","",IFERROR(ROUND((AVERAGEIFS(Decisions!$G:$G,Decisions!$A:$A,A16)+AVERAGEIFS(Dependencies!$F:$F,Dependencies!$A:$A,A16))/2,2),""))</f>
        <v/>
      </c>
      <c r="M16" s="6" t="str">
        <f>IF(A16="","",IFERROR(ROUND(AVERAGEIFS('Status Log'!$F:$F,'Status Log'!$A:$A,A16),2),""))</f>
        <v/>
      </c>
      <c r="N16" s="6" t="str">
        <f>IF(A16="","",ROUND(I16*Settings!$B$4 + J16*Settings!$B$5 + (6-K16)*Settings!$B$6 + L16*Settings!$B$7 + M16*Settings!$B$8,2))</f>
        <v/>
      </c>
      <c r="O16" s="6" t="str">
        <f t="shared" si="0"/>
        <v/>
      </c>
      <c r="P16" s="6" t="str">
        <f t="shared" si="1"/>
        <v/>
      </c>
      <c r="Q16" s="8"/>
      <c r="R16" s="8"/>
    </row>
    <row r="17" spans="1:18" ht="42" customHeight="1" x14ac:dyDescent="0.2">
      <c r="A17" s="8"/>
      <c r="B17" s="8"/>
      <c r="C17" s="8"/>
      <c r="D17" s="8"/>
      <c r="E17" s="8"/>
      <c r="F17" s="8"/>
      <c r="G17" s="8"/>
      <c r="H17" s="8"/>
      <c r="I17" s="6" t="str">
        <f>IF(A17="","",IFERROR(ROUND(AVERAGEIFS(Workstreams!$H:$H,Workstreams!$A:$A,A17),2),""))</f>
        <v/>
      </c>
      <c r="J17" s="6" t="str">
        <f>IF(A17="","",IFERROR(ROUND(AVERAGEIFS('Status Log'!$E:$E,'Status Log'!$A:$A,A17),2),""))</f>
        <v/>
      </c>
      <c r="K17" s="6" t="str">
        <f>IF(A17="","",IFERROR(ROUND(AVERAGEIFS(RAID!$F:$F,RAID!$A:$A,A17,RAID!$G:$G,"&lt;&gt;Closed"),2),""))</f>
        <v/>
      </c>
      <c r="L17" s="6" t="str">
        <f>IF(A17="","",IFERROR(ROUND((AVERAGEIFS(Decisions!$G:$G,Decisions!$A:$A,A17)+AVERAGEIFS(Dependencies!$F:$F,Dependencies!$A:$A,A17))/2,2),""))</f>
        <v/>
      </c>
      <c r="M17" s="6" t="str">
        <f>IF(A17="","",IFERROR(ROUND(AVERAGEIFS('Status Log'!$F:$F,'Status Log'!$A:$A,A17),2),""))</f>
        <v/>
      </c>
      <c r="N17" s="6" t="str">
        <f>IF(A17="","",ROUND(I17*Settings!$B$4 + J17*Settings!$B$5 + (6-K17)*Settings!$B$6 + L17*Settings!$B$7 + M17*Settings!$B$8,2))</f>
        <v/>
      </c>
      <c r="O17" s="6" t="str">
        <f t="shared" si="0"/>
        <v/>
      </c>
      <c r="P17" s="6" t="str">
        <f t="shared" si="1"/>
        <v/>
      </c>
      <c r="Q17" s="8"/>
      <c r="R17" s="8"/>
    </row>
    <row r="18" spans="1:18" ht="42" customHeight="1" x14ac:dyDescent="0.2">
      <c r="A18" s="8"/>
      <c r="B18" s="8"/>
      <c r="C18" s="8"/>
      <c r="D18" s="8"/>
      <c r="E18" s="8"/>
      <c r="F18" s="8"/>
      <c r="G18" s="8"/>
      <c r="H18" s="8"/>
      <c r="I18" s="6" t="str">
        <f>IF(A18="","",IFERROR(ROUND(AVERAGEIFS(Workstreams!$H:$H,Workstreams!$A:$A,A18),2),""))</f>
        <v/>
      </c>
      <c r="J18" s="6" t="str">
        <f>IF(A18="","",IFERROR(ROUND(AVERAGEIFS('Status Log'!$E:$E,'Status Log'!$A:$A,A18),2),""))</f>
        <v/>
      </c>
      <c r="K18" s="6" t="str">
        <f>IF(A18="","",IFERROR(ROUND(AVERAGEIFS(RAID!$F:$F,RAID!$A:$A,A18,RAID!$G:$G,"&lt;&gt;Closed"),2),""))</f>
        <v/>
      </c>
      <c r="L18" s="6" t="str">
        <f>IF(A18="","",IFERROR(ROUND((AVERAGEIFS(Decisions!$G:$G,Decisions!$A:$A,A18)+AVERAGEIFS(Dependencies!$F:$F,Dependencies!$A:$A,A18))/2,2),""))</f>
        <v/>
      </c>
      <c r="M18" s="6" t="str">
        <f>IF(A18="","",IFERROR(ROUND(AVERAGEIFS('Status Log'!$F:$F,'Status Log'!$A:$A,A18),2),""))</f>
        <v/>
      </c>
      <c r="N18" s="6" t="str">
        <f>IF(A18="","",ROUND(I18*Settings!$B$4 + J18*Settings!$B$5 + (6-K18)*Settings!$B$6 + L18*Settings!$B$7 + M18*Settings!$B$8,2))</f>
        <v/>
      </c>
      <c r="O18" s="6" t="str">
        <f t="shared" si="0"/>
        <v/>
      </c>
      <c r="P18" s="6" t="str">
        <f t="shared" si="1"/>
        <v/>
      </c>
      <c r="Q18" s="8"/>
      <c r="R18" s="8"/>
    </row>
    <row r="19" spans="1:18" ht="42" customHeight="1" x14ac:dyDescent="0.2">
      <c r="A19" s="8"/>
      <c r="B19" s="8"/>
      <c r="C19" s="8"/>
      <c r="D19" s="8"/>
      <c r="E19" s="8"/>
      <c r="F19" s="8"/>
      <c r="G19" s="8"/>
      <c r="H19" s="8"/>
      <c r="I19" s="6" t="str">
        <f>IF(A19="","",IFERROR(ROUND(AVERAGEIFS(Workstreams!$H:$H,Workstreams!$A:$A,A19),2),""))</f>
        <v/>
      </c>
      <c r="J19" s="6" t="str">
        <f>IF(A19="","",IFERROR(ROUND(AVERAGEIFS('Status Log'!$E:$E,'Status Log'!$A:$A,A19),2),""))</f>
        <v/>
      </c>
      <c r="K19" s="6" t="str">
        <f>IF(A19="","",IFERROR(ROUND(AVERAGEIFS(RAID!$F:$F,RAID!$A:$A,A19,RAID!$G:$G,"&lt;&gt;Closed"),2),""))</f>
        <v/>
      </c>
      <c r="L19" s="6" t="str">
        <f>IF(A19="","",IFERROR(ROUND((AVERAGEIFS(Decisions!$G:$G,Decisions!$A:$A,A19)+AVERAGEIFS(Dependencies!$F:$F,Dependencies!$A:$A,A19))/2,2),""))</f>
        <v/>
      </c>
      <c r="M19" s="6" t="str">
        <f>IF(A19="","",IFERROR(ROUND(AVERAGEIFS('Status Log'!$F:$F,'Status Log'!$A:$A,A19),2),""))</f>
        <v/>
      </c>
      <c r="N19" s="6" t="str">
        <f>IF(A19="","",ROUND(I19*Settings!$B$4 + J19*Settings!$B$5 + (6-K19)*Settings!$B$6 + L19*Settings!$B$7 + M19*Settings!$B$8,2))</f>
        <v/>
      </c>
      <c r="O19" s="6" t="str">
        <f t="shared" si="0"/>
        <v/>
      </c>
      <c r="P19" s="6" t="str">
        <f t="shared" si="1"/>
        <v/>
      </c>
      <c r="Q19" s="8"/>
      <c r="R19" s="8"/>
    </row>
    <row r="20" spans="1:18" ht="42" customHeight="1" x14ac:dyDescent="0.2">
      <c r="A20" s="8"/>
      <c r="B20" s="8"/>
      <c r="C20" s="8"/>
      <c r="D20" s="8"/>
      <c r="E20" s="8"/>
      <c r="F20" s="8"/>
      <c r="G20" s="8"/>
      <c r="H20" s="8"/>
      <c r="I20" s="6" t="str">
        <f>IF(A20="","",IFERROR(ROUND(AVERAGEIFS(Workstreams!$H:$H,Workstreams!$A:$A,A20),2),""))</f>
        <v/>
      </c>
      <c r="J20" s="6" t="str">
        <f>IF(A20="","",IFERROR(ROUND(AVERAGEIFS('Status Log'!$E:$E,'Status Log'!$A:$A,A20),2),""))</f>
        <v/>
      </c>
      <c r="K20" s="6" t="str">
        <f>IF(A20="","",IFERROR(ROUND(AVERAGEIFS(RAID!$F:$F,RAID!$A:$A,A20,RAID!$G:$G,"&lt;&gt;Closed"),2),""))</f>
        <v/>
      </c>
      <c r="L20" s="6" t="str">
        <f>IF(A20="","",IFERROR(ROUND((AVERAGEIFS(Decisions!$G:$G,Decisions!$A:$A,A20)+AVERAGEIFS(Dependencies!$F:$F,Dependencies!$A:$A,A20))/2,2),""))</f>
        <v/>
      </c>
      <c r="M20" s="6" t="str">
        <f>IF(A20="","",IFERROR(ROUND(AVERAGEIFS('Status Log'!$F:$F,'Status Log'!$A:$A,A20),2),""))</f>
        <v/>
      </c>
      <c r="N20" s="6" t="str">
        <f>IF(A20="","",ROUND(I20*Settings!$B$4 + J20*Settings!$B$5 + (6-K20)*Settings!$B$6 + L20*Settings!$B$7 + M20*Settings!$B$8,2))</f>
        <v/>
      </c>
      <c r="O20" s="6" t="str">
        <f t="shared" si="0"/>
        <v/>
      </c>
      <c r="P20" s="6" t="str">
        <f t="shared" si="1"/>
        <v/>
      </c>
      <c r="Q20" s="8"/>
      <c r="R20" s="8"/>
    </row>
    <row r="21" spans="1:18" ht="42" customHeight="1" x14ac:dyDescent="0.2">
      <c r="A21" s="8"/>
      <c r="B21" s="8"/>
      <c r="C21" s="8"/>
      <c r="D21" s="8"/>
      <c r="E21" s="8"/>
      <c r="F21" s="8"/>
      <c r="G21" s="8"/>
      <c r="H21" s="8"/>
      <c r="I21" s="6" t="str">
        <f>IF(A21="","",IFERROR(ROUND(AVERAGEIFS(Workstreams!$H:$H,Workstreams!$A:$A,A21),2),""))</f>
        <v/>
      </c>
      <c r="J21" s="6" t="str">
        <f>IF(A21="","",IFERROR(ROUND(AVERAGEIFS('Status Log'!$E:$E,'Status Log'!$A:$A,A21),2),""))</f>
        <v/>
      </c>
      <c r="K21" s="6" t="str">
        <f>IF(A21="","",IFERROR(ROUND(AVERAGEIFS(RAID!$F:$F,RAID!$A:$A,A21,RAID!$G:$G,"&lt;&gt;Closed"),2),""))</f>
        <v/>
      </c>
      <c r="L21" s="6" t="str">
        <f>IF(A21="","",IFERROR(ROUND((AVERAGEIFS(Decisions!$G:$G,Decisions!$A:$A,A21)+AVERAGEIFS(Dependencies!$F:$F,Dependencies!$A:$A,A21))/2,2),""))</f>
        <v/>
      </c>
      <c r="M21" s="6" t="str">
        <f>IF(A21="","",IFERROR(ROUND(AVERAGEIFS('Status Log'!$F:$F,'Status Log'!$A:$A,A21),2),""))</f>
        <v/>
      </c>
      <c r="N21" s="6" t="str">
        <f>IF(A21="","",ROUND(I21*Settings!$B$4 + J21*Settings!$B$5 + (6-K21)*Settings!$B$6 + L21*Settings!$B$7 + M21*Settings!$B$8,2))</f>
        <v/>
      </c>
      <c r="O21" s="6" t="str">
        <f t="shared" si="0"/>
        <v/>
      </c>
      <c r="P21" s="6" t="str">
        <f t="shared" si="1"/>
        <v/>
      </c>
      <c r="Q21" s="8"/>
      <c r="R21" s="8"/>
    </row>
    <row r="22" spans="1:18" ht="42" customHeight="1" x14ac:dyDescent="0.2">
      <c r="A22" s="8"/>
      <c r="B22" s="8"/>
      <c r="C22" s="8"/>
      <c r="D22" s="8"/>
      <c r="E22" s="8"/>
      <c r="F22" s="8"/>
      <c r="G22" s="8"/>
      <c r="H22" s="8"/>
      <c r="I22" s="6" t="str">
        <f>IF(A22="","",IFERROR(ROUND(AVERAGEIFS(Workstreams!$H:$H,Workstreams!$A:$A,A22),2),""))</f>
        <v/>
      </c>
      <c r="J22" s="6" t="str">
        <f>IF(A22="","",IFERROR(ROUND(AVERAGEIFS('Status Log'!$E:$E,'Status Log'!$A:$A,A22),2),""))</f>
        <v/>
      </c>
      <c r="K22" s="6" t="str">
        <f>IF(A22="","",IFERROR(ROUND(AVERAGEIFS(RAID!$F:$F,RAID!$A:$A,A22,RAID!$G:$G,"&lt;&gt;Closed"),2),""))</f>
        <v/>
      </c>
      <c r="L22" s="6" t="str">
        <f>IF(A22="","",IFERROR(ROUND((AVERAGEIFS(Decisions!$G:$G,Decisions!$A:$A,A22)+AVERAGEIFS(Dependencies!$F:$F,Dependencies!$A:$A,A22))/2,2),""))</f>
        <v/>
      </c>
      <c r="M22" s="6" t="str">
        <f>IF(A22="","",IFERROR(ROUND(AVERAGEIFS('Status Log'!$F:$F,'Status Log'!$A:$A,A22),2),""))</f>
        <v/>
      </c>
      <c r="N22" s="6" t="str">
        <f>IF(A22="","",ROUND(I22*Settings!$B$4 + J22*Settings!$B$5 + (6-K22)*Settings!$B$6 + L22*Settings!$B$7 + M22*Settings!$B$8,2))</f>
        <v/>
      </c>
      <c r="O22" s="6" t="str">
        <f t="shared" si="0"/>
        <v/>
      </c>
      <c r="P22" s="6" t="str">
        <f t="shared" si="1"/>
        <v/>
      </c>
      <c r="Q22" s="8"/>
      <c r="R22" s="8"/>
    </row>
    <row r="23" spans="1:18" ht="42" customHeight="1" x14ac:dyDescent="0.2">
      <c r="A23" s="8"/>
      <c r="B23" s="8"/>
      <c r="C23" s="8"/>
      <c r="D23" s="8"/>
      <c r="E23" s="8"/>
      <c r="F23" s="8"/>
      <c r="G23" s="8"/>
      <c r="H23" s="8"/>
      <c r="I23" s="6" t="str">
        <f>IF(A23="","",IFERROR(ROUND(AVERAGEIFS(Workstreams!$H:$H,Workstreams!$A:$A,A23),2),""))</f>
        <v/>
      </c>
      <c r="J23" s="6" t="str">
        <f>IF(A23="","",IFERROR(ROUND(AVERAGEIFS('Status Log'!$E:$E,'Status Log'!$A:$A,A23),2),""))</f>
        <v/>
      </c>
      <c r="K23" s="6" t="str">
        <f>IF(A23="","",IFERROR(ROUND(AVERAGEIFS(RAID!$F:$F,RAID!$A:$A,A23,RAID!$G:$G,"&lt;&gt;Closed"),2),""))</f>
        <v/>
      </c>
      <c r="L23" s="6" t="str">
        <f>IF(A23="","",IFERROR(ROUND((AVERAGEIFS(Decisions!$G:$G,Decisions!$A:$A,A23)+AVERAGEIFS(Dependencies!$F:$F,Dependencies!$A:$A,A23))/2,2),""))</f>
        <v/>
      </c>
      <c r="M23" s="6" t="str">
        <f>IF(A23="","",IFERROR(ROUND(AVERAGEIFS('Status Log'!$F:$F,'Status Log'!$A:$A,A23),2),""))</f>
        <v/>
      </c>
      <c r="N23" s="6" t="str">
        <f>IF(A23="","",ROUND(I23*Settings!$B$4 + J23*Settings!$B$5 + (6-K23)*Settings!$B$6 + L23*Settings!$B$7 + M23*Settings!$B$8,2))</f>
        <v/>
      </c>
      <c r="O23" s="6" t="str">
        <f t="shared" si="0"/>
        <v/>
      </c>
      <c r="P23" s="6" t="str">
        <f t="shared" si="1"/>
        <v/>
      </c>
      <c r="Q23" s="8"/>
      <c r="R23" s="8"/>
    </row>
    <row r="24" spans="1:18" ht="42" customHeight="1" x14ac:dyDescent="0.2">
      <c r="A24" s="8"/>
      <c r="B24" s="8"/>
      <c r="C24" s="8"/>
      <c r="D24" s="8"/>
      <c r="E24" s="8"/>
      <c r="F24" s="8"/>
      <c r="G24" s="8"/>
      <c r="H24" s="8"/>
      <c r="I24" s="6" t="str">
        <f>IF(A24="","",IFERROR(ROUND(AVERAGEIFS(Workstreams!$H:$H,Workstreams!$A:$A,A24),2),""))</f>
        <v/>
      </c>
      <c r="J24" s="6" t="str">
        <f>IF(A24="","",IFERROR(ROUND(AVERAGEIFS('Status Log'!$E:$E,'Status Log'!$A:$A,A24),2),""))</f>
        <v/>
      </c>
      <c r="K24" s="6" t="str">
        <f>IF(A24="","",IFERROR(ROUND(AVERAGEIFS(RAID!$F:$F,RAID!$A:$A,A24,RAID!$G:$G,"&lt;&gt;Closed"),2),""))</f>
        <v/>
      </c>
      <c r="L24" s="6" t="str">
        <f>IF(A24="","",IFERROR(ROUND((AVERAGEIFS(Decisions!$G:$G,Decisions!$A:$A,A24)+AVERAGEIFS(Dependencies!$F:$F,Dependencies!$A:$A,A24))/2,2),""))</f>
        <v/>
      </c>
      <c r="M24" s="6" t="str">
        <f>IF(A24="","",IFERROR(ROUND(AVERAGEIFS('Status Log'!$F:$F,'Status Log'!$A:$A,A24),2),""))</f>
        <v/>
      </c>
      <c r="N24" s="6" t="str">
        <f>IF(A24="","",ROUND(I24*Settings!$B$4 + J24*Settings!$B$5 + (6-K24)*Settings!$B$6 + L24*Settings!$B$7 + M24*Settings!$B$8,2))</f>
        <v/>
      </c>
      <c r="O24" s="6" t="str">
        <f t="shared" si="0"/>
        <v/>
      </c>
      <c r="P24" s="6" t="str">
        <f t="shared" si="1"/>
        <v/>
      </c>
      <c r="Q24" s="8"/>
      <c r="R24" s="8"/>
    </row>
    <row r="25" spans="1:18" ht="42" customHeight="1" x14ac:dyDescent="0.2">
      <c r="A25" s="8"/>
      <c r="B25" s="8"/>
      <c r="C25" s="8"/>
      <c r="D25" s="8"/>
      <c r="E25" s="8"/>
      <c r="F25" s="8"/>
      <c r="G25" s="8"/>
      <c r="H25" s="8"/>
      <c r="I25" s="6" t="str">
        <f>IF(A25="","",IFERROR(ROUND(AVERAGEIFS(Workstreams!$H:$H,Workstreams!$A:$A,A25),2),""))</f>
        <v/>
      </c>
      <c r="J25" s="6" t="str">
        <f>IF(A25="","",IFERROR(ROUND(AVERAGEIFS('Status Log'!$E:$E,'Status Log'!$A:$A,A25),2),""))</f>
        <v/>
      </c>
      <c r="K25" s="6" t="str">
        <f>IF(A25="","",IFERROR(ROUND(AVERAGEIFS(RAID!$F:$F,RAID!$A:$A,A25,RAID!$G:$G,"&lt;&gt;Closed"),2),""))</f>
        <v/>
      </c>
      <c r="L25" s="6" t="str">
        <f>IF(A25="","",IFERROR(ROUND((AVERAGEIFS(Decisions!$G:$G,Decisions!$A:$A,A25)+AVERAGEIFS(Dependencies!$F:$F,Dependencies!$A:$A,A25))/2,2),""))</f>
        <v/>
      </c>
      <c r="M25" s="6" t="str">
        <f>IF(A25="","",IFERROR(ROUND(AVERAGEIFS('Status Log'!$F:$F,'Status Log'!$A:$A,A25),2),""))</f>
        <v/>
      </c>
      <c r="N25" s="6" t="str">
        <f>IF(A25="","",ROUND(I25*Settings!$B$4 + J25*Settings!$B$5 + (6-K25)*Settings!$B$6 + L25*Settings!$B$7 + M25*Settings!$B$8,2))</f>
        <v/>
      </c>
      <c r="O25" s="6" t="str">
        <f t="shared" si="0"/>
        <v/>
      </c>
      <c r="P25" s="6" t="str">
        <f t="shared" si="1"/>
        <v/>
      </c>
      <c r="Q25" s="8"/>
      <c r="R25" s="8"/>
    </row>
    <row r="26" spans="1:18" ht="42" customHeight="1" x14ac:dyDescent="0.2">
      <c r="A26" s="8"/>
      <c r="B26" s="8"/>
      <c r="C26" s="8"/>
      <c r="D26" s="8"/>
      <c r="E26" s="8"/>
      <c r="F26" s="8"/>
      <c r="G26" s="8"/>
      <c r="H26" s="8"/>
      <c r="I26" s="6" t="str">
        <f>IF(A26="","",IFERROR(ROUND(AVERAGEIFS(Workstreams!$H:$H,Workstreams!$A:$A,A26),2),""))</f>
        <v/>
      </c>
      <c r="J26" s="6" t="str">
        <f>IF(A26="","",IFERROR(ROUND(AVERAGEIFS('Status Log'!$E:$E,'Status Log'!$A:$A,A26),2),""))</f>
        <v/>
      </c>
      <c r="K26" s="6" t="str">
        <f>IF(A26="","",IFERROR(ROUND(AVERAGEIFS(RAID!$F:$F,RAID!$A:$A,A26,RAID!$G:$G,"&lt;&gt;Closed"),2),""))</f>
        <v/>
      </c>
      <c r="L26" s="6" t="str">
        <f>IF(A26="","",IFERROR(ROUND((AVERAGEIFS(Decisions!$G:$G,Decisions!$A:$A,A26)+AVERAGEIFS(Dependencies!$F:$F,Dependencies!$A:$A,A26))/2,2),""))</f>
        <v/>
      </c>
      <c r="M26" s="6" t="str">
        <f>IF(A26="","",IFERROR(ROUND(AVERAGEIFS('Status Log'!$F:$F,'Status Log'!$A:$A,A26),2),""))</f>
        <v/>
      </c>
      <c r="N26" s="6" t="str">
        <f>IF(A26="","",ROUND(I26*Settings!$B$4 + J26*Settings!$B$5 + (6-K26)*Settings!$B$6 + L26*Settings!$B$7 + M26*Settings!$B$8,2))</f>
        <v/>
      </c>
      <c r="O26" s="6" t="str">
        <f t="shared" si="0"/>
        <v/>
      </c>
      <c r="P26" s="6" t="str">
        <f t="shared" si="1"/>
        <v/>
      </c>
      <c r="Q26" s="8"/>
      <c r="R26" s="8"/>
    </row>
    <row r="27" spans="1:18" ht="42" customHeight="1" x14ac:dyDescent="0.2">
      <c r="A27" s="8"/>
      <c r="B27" s="8"/>
      <c r="C27" s="8"/>
      <c r="D27" s="8"/>
      <c r="E27" s="8"/>
      <c r="F27" s="8"/>
      <c r="G27" s="8"/>
      <c r="H27" s="8"/>
      <c r="I27" s="6" t="str">
        <f>IF(A27="","",IFERROR(ROUND(AVERAGEIFS(Workstreams!$H:$H,Workstreams!$A:$A,A27),2),""))</f>
        <v/>
      </c>
      <c r="J27" s="6" t="str">
        <f>IF(A27="","",IFERROR(ROUND(AVERAGEIFS('Status Log'!$E:$E,'Status Log'!$A:$A,A27),2),""))</f>
        <v/>
      </c>
      <c r="K27" s="6" t="str">
        <f>IF(A27="","",IFERROR(ROUND(AVERAGEIFS(RAID!$F:$F,RAID!$A:$A,A27,RAID!$G:$G,"&lt;&gt;Closed"),2),""))</f>
        <v/>
      </c>
      <c r="L27" s="6" t="str">
        <f>IF(A27="","",IFERROR(ROUND((AVERAGEIFS(Decisions!$G:$G,Decisions!$A:$A,A27)+AVERAGEIFS(Dependencies!$F:$F,Dependencies!$A:$A,A27))/2,2),""))</f>
        <v/>
      </c>
      <c r="M27" s="6" t="str">
        <f>IF(A27="","",IFERROR(ROUND(AVERAGEIFS('Status Log'!$F:$F,'Status Log'!$A:$A,A27),2),""))</f>
        <v/>
      </c>
      <c r="N27" s="6" t="str">
        <f>IF(A27="","",ROUND(I27*Settings!$B$4 + J27*Settings!$B$5 + (6-K27)*Settings!$B$6 + L27*Settings!$B$7 + M27*Settings!$B$8,2))</f>
        <v/>
      </c>
      <c r="O27" s="6" t="str">
        <f t="shared" si="0"/>
        <v/>
      </c>
      <c r="P27" s="6" t="str">
        <f t="shared" si="1"/>
        <v/>
      </c>
      <c r="Q27" s="8"/>
      <c r="R27" s="8"/>
    </row>
    <row r="28" spans="1:18" ht="42" customHeight="1" x14ac:dyDescent="0.2">
      <c r="A28" s="8"/>
      <c r="B28" s="8"/>
      <c r="C28" s="8"/>
      <c r="D28" s="8"/>
      <c r="E28" s="8"/>
      <c r="F28" s="8"/>
      <c r="G28" s="8"/>
      <c r="H28" s="8"/>
      <c r="I28" s="6" t="str">
        <f>IF(A28="","",IFERROR(ROUND(AVERAGEIFS(Workstreams!$H:$H,Workstreams!$A:$A,A28),2),""))</f>
        <v/>
      </c>
      <c r="J28" s="6" t="str">
        <f>IF(A28="","",IFERROR(ROUND(AVERAGEIFS('Status Log'!$E:$E,'Status Log'!$A:$A,A28),2),""))</f>
        <v/>
      </c>
      <c r="K28" s="6" t="str">
        <f>IF(A28="","",IFERROR(ROUND(AVERAGEIFS(RAID!$F:$F,RAID!$A:$A,A28,RAID!$G:$G,"&lt;&gt;Closed"),2),""))</f>
        <v/>
      </c>
      <c r="L28" s="6" t="str">
        <f>IF(A28="","",IFERROR(ROUND((AVERAGEIFS(Decisions!$G:$G,Decisions!$A:$A,A28)+AVERAGEIFS(Dependencies!$F:$F,Dependencies!$A:$A,A28))/2,2),""))</f>
        <v/>
      </c>
      <c r="M28" s="6" t="str">
        <f>IF(A28="","",IFERROR(ROUND(AVERAGEIFS('Status Log'!$F:$F,'Status Log'!$A:$A,A28),2),""))</f>
        <v/>
      </c>
      <c r="N28" s="6" t="str">
        <f>IF(A28="","",ROUND(I28*Settings!$B$4 + J28*Settings!$B$5 + (6-K28)*Settings!$B$6 + L28*Settings!$B$7 + M28*Settings!$B$8,2))</f>
        <v/>
      </c>
      <c r="O28" s="6" t="str">
        <f t="shared" si="0"/>
        <v/>
      </c>
      <c r="P28" s="6" t="str">
        <f t="shared" si="1"/>
        <v/>
      </c>
      <c r="Q28" s="8"/>
      <c r="R28" s="8"/>
    </row>
    <row r="29" spans="1:18" ht="42" customHeight="1" x14ac:dyDescent="0.2">
      <c r="A29" s="8"/>
      <c r="B29" s="8"/>
      <c r="C29" s="8"/>
      <c r="D29" s="8"/>
      <c r="E29" s="8"/>
      <c r="F29" s="8"/>
      <c r="G29" s="8"/>
      <c r="H29" s="8"/>
      <c r="I29" s="6" t="str">
        <f>IF(A29="","",IFERROR(ROUND(AVERAGEIFS(Workstreams!$H:$H,Workstreams!$A:$A,A29),2),""))</f>
        <v/>
      </c>
      <c r="J29" s="6" t="str">
        <f>IF(A29="","",IFERROR(ROUND(AVERAGEIFS('Status Log'!$E:$E,'Status Log'!$A:$A,A29),2),""))</f>
        <v/>
      </c>
      <c r="K29" s="6" t="str">
        <f>IF(A29="","",IFERROR(ROUND(AVERAGEIFS(RAID!$F:$F,RAID!$A:$A,A29,RAID!$G:$G,"&lt;&gt;Closed"),2),""))</f>
        <v/>
      </c>
      <c r="L29" s="6" t="str">
        <f>IF(A29="","",IFERROR(ROUND((AVERAGEIFS(Decisions!$G:$G,Decisions!$A:$A,A29)+AVERAGEIFS(Dependencies!$F:$F,Dependencies!$A:$A,A29))/2,2),""))</f>
        <v/>
      </c>
      <c r="M29" s="6" t="str">
        <f>IF(A29="","",IFERROR(ROUND(AVERAGEIFS('Status Log'!$F:$F,'Status Log'!$A:$A,A29),2),""))</f>
        <v/>
      </c>
      <c r="N29" s="6" t="str">
        <f>IF(A29="","",ROUND(I29*Settings!$B$4 + J29*Settings!$B$5 + (6-K29)*Settings!$B$6 + L29*Settings!$B$7 + M29*Settings!$B$8,2))</f>
        <v/>
      </c>
      <c r="O29" s="6" t="str">
        <f t="shared" si="0"/>
        <v/>
      </c>
      <c r="P29" s="6" t="str">
        <f t="shared" si="1"/>
        <v/>
      </c>
      <c r="Q29" s="8"/>
      <c r="R29" s="8"/>
    </row>
    <row r="30" spans="1:18" ht="42" customHeight="1" x14ac:dyDescent="0.2">
      <c r="A30" s="8"/>
      <c r="B30" s="8"/>
      <c r="C30" s="8"/>
      <c r="D30" s="8"/>
      <c r="E30" s="8"/>
      <c r="F30" s="8"/>
      <c r="G30" s="8"/>
      <c r="H30" s="8"/>
      <c r="I30" s="6" t="str">
        <f>IF(A30="","",IFERROR(ROUND(AVERAGEIFS(Workstreams!$H:$H,Workstreams!$A:$A,A30),2),""))</f>
        <v/>
      </c>
      <c r="J30" s="6" t="str">
        <f>IF(A30="","",IFERROR(ROUND(AVERAGEIFS('Status Log'!$E:$E,'Status Log'!$A:$A,A30),2),""))</f>
        <v/>
      </c>
      <c r="K30" s="6" t="str">
        <f>IF(A30="","",IFERROR(ROUND(AVERAGEIFS(RAID!$F:$F,RAID!$A:$A,A30,RAID!$G:$G,"&lt;&gt;Closed"),2),""))</f>
        <v/>
      </c>
      <c r="L30" s="6" t="str">
        <f>IF(A30="","",IFERROR(ROUND((AVERAGEIFS(Decisions!$G:$G,Decisions!$A:$A,A30)+AVERAGEIFS(Dependencies!$F:$F,Dependencies!$A:$A,A30))/2,2),""))</f>
        <v/>
      </c>
      <c r="M30" s="6" t="str">
        <f>IF(A30="","",IFERROR(ROUND(AVERAGEIFS('Status Log'!$F:$F,'Status Log'!$A:$A,A30),2),""))</f>
        <v/>
      </c>
      <c r="N30" s="6" t="str">
        <f>IF(A30="","",ROUND(I30*Settings!$B$4 + J30*Settings!$B$5 + (6-K30)*Settings!$B$6 + L30*Settings!$B$7 + M30*Settings!$B$8,2))</f>
        <v/>
      </c>
      <c r="O30" s="6" t="str">
        <f t="shared" si="0"/>
        <v/>
      </c>
      <c r="P30" s="6" t="str">
        <f t="shared" si="1"/>
        <v/>
      </c>
      <c r="Q30" s="8"/>
      <c r="R30" s="8"/>
    </row>
    <row r="31" spans="1:18" ht="42" customHeight="1" x14ac:dyDescent="0.2">
      <c r="A31" s="8"/>
      <c r="B31" s="8"/>
      <c r="C31" s="8"/>
      <c r="D31" s="8"/>
      <c r="E31" s="8"/>
      <c r="F31" s="8"/>
      <c r="G31" s="8"/>
      <c r="H31" s="8"/>
      <c r="I31" s="6" t="str">
        <f>IF(A31="","",IFERROR(ROUND(AVERAGEIFS(Workstreams!$H:$H,Workstreams!$A:$A,A31),2),""))</f>
        <v/>
      </c>
      <c r="J31" s="6" t="str">
        <f>IF(A31="","",IFERROR(ROUND(AVERAGEIFS('Status Log'!$E:$E,'Status Log'!$A:$A,A31),2),""))</f>
        <v/>
      </c>
      <c r="K31" s="6" t="str">
        <f>IF(A31="","",IFERROR(ROUND(AVERAGEIFS(RAID!$F:$F,RAID!$A:$A,A31,RAID!$G:$G,"&lt;&gt;Closed"),2),""))</f>
        <v/>
      </c>
      <c r="L31" s="6" t="str">
        <f>IF(A31="","",IFERROR(ROUND((AVERAGEIFS(Decisions!$G:$G,Decisions!$A:$A,A31)+AVERAGEIFS(Dependencies!$F:$F,Dependencies!$A:$A,A31))/2,2),""))</f>
        <v/>
      </c>
      <c r="M31" s="6" t="str">
        <f>IF(A31="","",IFERROR(ROUND(AVERAGEIFS('Status Log'!$F:$F,'Status Log'!$A:$A,A31),2),""))</f>
        <v/>
      </c>
      <c r="N31" s="6" t="str">
        <f>IF(A31="","",ROUND(I31*Settings!$B$4 + J31*Settings!$B$5 + (6-K31)*Settings!$B$6 + L31*Settings!$B$7 + M31*Settings!$B$8,2))</f>
        <v/>
      </c>
      <c r="O31" s="6" t="str">
        <f t="shared" si="0"/>
        <v/>
      </c>
      <c r="P31" s="6" t="str">
        <f t="shared" si="1"/>
        <v/>
      </c>
      <c r="Q31" s="8"/>
      <c r="R31" s="8"/>
    </row>
    <row r="32" spans="1:18" ht="42" customHeight="1" x14ac:dyDescent="0.2">
      <c r="A32" s="8"/>
      <c r="B32" s="8"/>
      <c r="C32" s="8"/>
      <c r="D32" s="8"/>
      <c r="E32" s="8"/>
      <c r="F32" s="8"/>
      <c r="G32" s="8"/>
      <c r="H32" s="8"/>
      <c r="I32" s="6" t="str">
        <f>IF(A32="","",IFERROR(ROUND(AVERAGEIFS(Workstreams!$H:$H,Workstreams!$A:$A,A32),2),""))</f>
        <v/>
      </c>
      <c r="J32" s="6" t="str">
        <f>IF(A32="","",IFERROR(ROUND(AVERAGEIFS('Status Log'!$E:$E,'Status Log'!$A:$A,A32),2),""))</f>
        <v/>
      </c>
      <c r="K32" s="6" t="str">
        <f>IF(A32="","",IFERROR(ROUND(AVERAGEIFS(RAID!$F:$F,RAID!$A:$A,A32,RAID!$G:$G,"&lt;&gt;Closed"),2),""))</f>
        <v/>
      </c>
      <c r="L32" s="6" t="str">
        <f>IF(A32="","",IFERROR(ROUND((AVERAGEIFS(Decisions!$G:$G,Decisions!$A:$A,A32)+AVERAGEIFS(Dependencies!$F:$F,Dependencies!$A:$A,A32))/2,2),""))</f>
        <v/>
      </c>
      <c r="M32" s="6" t="str">
        <f>IF(A32="","",IFERROR(ROUND(AVERAGEIFS('Status Log'!$F:$F,'Status Log'!$A:$A,A32),2),""))</f>
        <v/>
      </c>
      <c r="N32" s="6" t="str">
        <f>IF(A32="","",ROUND(I32*Settings!$B$4 + J32*Settings!$B$5 + (6-K32)*Settings!$B$6 + L32*Settings!$B$7 + M32*Settings!$B$8,2))</f>
        <v/>
      </c>
      <c r="O32" s="6" t="str">
        <f t="shared" si="0"/>
        <v/>
      </c>
      <c r="P32" s="6" t="str">
        <f t="shared" si="1"/>
        <v/>
      </c>
      <c r="Q32" s="8"/>
      <c r="R32" s="8"/>
    </row>
    <row r="33" spans="1:18" ht="42" customHeight="1" x14ac:dyDescent="0.2">
      <c r="A33" s="8"/>
      <c r="B33" s="8"/>
      <c r="C33" s="8"/>
      <c r="D33" s="8"/>
      <c r="E33" s="8"/>
      <c r="F33" s="8"/>
      <c r="G33" s="8"/>
      <c r="H33" s="8"/>
      <c r="I33" s="6" t="str">
        <f>IF(A33="","",IFERROR(ROUND(AVERAGEIFS(Workstreams!$H:$H,Workstreams!$A:$A,A33),2),""))</f>
        <v/>
      </c>
      <c r="J33" s="6" t="str">
        <f>IF(A33="","",IFERROR(ROUND(AVERAGEIFS('Status Log'!$E:$E,'Status Log'!$A:$A,A33),2),""))</f>
        <v/>
      </c>
      <c r="K33" s="6" t="str">
        <f>IF(A33="","",IFERROR(ROUND(AVERAGEIFS(RAID!$F:$F,RAID!$A:$A,A33,RAID!$G:$G,"&lt;&gt;Closed"),2),""))</f>
        <v/>
      </c>
      <c r="L33" s="6" t="str">
        <f>IF(A33="","",IFERROR(ROUND((AVERAGEIFS(Decisions!$G:$G,Decisions!$A:$A,A33)+AVERAGEIFS(Dependencies!$F:$F,Dependencies!$A:$A,A33))/2,2),""))</f>
        <v/>
      </c>
      <c r="M33" s="6" t="str">
        <f>IF(A33="","",IFERROR(ROUND(AVERAGEIFS('Status Log'!$F:$F,'Status Log'!$A:$A,A33),2),""))</f>
        <v/>
      </c>
      <c r="N33" s="6" t="str">
        <f>IF(A33="","",ROUND(I33*Settings!$B$4 + J33*Settings!$B$5 + (6-K33)*Settings!$B$6 + L33*Settings!$B$7 + M33*Settings!$B$8,2))</f>
        <v/>
      </c>
      <c r="O33" s="6" t="str">
        <f t="shared" si="0"/>
        <v/>
      </c>
      <c r="P33" s="6" t="str">
        <f t="shared" si="1"/>
        <v/>
      </c>
      <c r="Q33" s="8"/>
      <c r="R33" s="8"/>
    </row>
    <row r="34" spans="1:18" ht="42" customHeight="1" x14ac:dyDescent="0.2">
      <c r="A34" s="8"/>
      <c r="B34" s="8"/>
      <c r="C34" s="8"/>
      <c r="D34" s="8"/>
      <c r="E34" s="8"/>
      <c r="F34" s="8"/>
      <c r="G34" s="8"/>
      <c r="H34" s="8"/>
      <c r="I34" s="6" t="str">
        <f>IF(A34="","",IFERROR(ROUND(AVERAGEIFS(Workstreams!$H:$H,Workstreams!$A:$A,A34),2),""))</f>
        <v/>
      </c>
      <c r="J34" s="6" t="str">
        <f>IF(A34="","",IFERROR(ROUND(AVERAGEIFS('Status Log'!$E:$E,'Status Log'!$A:$A,A34),2),""))</f>
        <v/>
      </c>
      <c r="K34" s="6" t="str">
        <f>IF(A34="","",IFERROR(ROUND(AVERAGEIFS(RAID!$F:$F,RAID!$A:$A,A34,RAID!$G:$G,"&lt;&gt;Closed"),2),""))</f>
        <v/>
      </c>
      <c r="L34" s="6" t="str">
        <f>IF(A34="","",IFERROR(ROUND((AVERAGEIFS(Decisions!$G:$G,Decisions!$A:$A,A34)+AVERAGEIFS(Dependencies!$F:$F,Dependencies!$A:$A,A34))/2,2),""))</f>
        <v/>
      </c>
      <c r="M34" s="6" t="str">
        <f>IF(A34="","",IFERROR(ROUND(AVERAGEIFS('Status Log'!$F:$F,'Status Log'!$A:$A,A34),2),""))</f>
        <v/>
      </c>
      <c r="N34" s="6" t="str">
        <f>IF(A34="","",ROUND(I34*Settings!$B$4 + J34*Settings!$B$5 + (6-K34)*Settings!$B$6 + L34*Settings!$B$7 + M34*Settings!$B$8,2))</f>
        <v/>
      </c>
      <c r="O34" s="6" t="str">
        <f t="shared" si="0"/>
        <v/>
      </c>
      <c r="P34" s="6" t="str">
        <f t="shared" si="1"/>
        <v/>
      </c>
      <c r="Q34" s="8"/>
      <c r="R34" s="8"/>
    </row>
    <row r="35" spans="1:18" ht="42" customHeight="1" x14ac:dyDescent="0.2">
      <c r="A35" s="8"/>
      <c r="B35" s="8"/>
      <c r="C35" s="8"/>
      <c r="D35" s="8"/>
      <c r="E35" s="8"/>
      <c r="F35" s="8"/>
      <c r="G35" s="8"/>
      <c r="H35" s="8"/>
      <c r="I35" s="6" t="str">
        <f>IF(A35="","",IFERROR(ROUND(AVERAGEIFS(Workstreams!$H:$H,Workstreams!$A:$A,A35),2),""))</f>
        <v/>
      </c>
      <c r="J35" s="6" t="str">
        <f>IF(A35="","",IFERROR(ROUND(AVERAGEIFS('Status Log'!$E:$E,'Status Log'!$A:$A,A35),2),""))</f>
        <v/>
      </c>
      <c r="K35" s="6" t="str">
        <f>IF(A35="","",IFERROR(ROUND(AVERAGEIFS(RAID!$F:$F,RAID!$A:$A,A35,RAID!$G:$G,"&lt;&gt;Closed"),2),""))</f>
        <v/>
      </c>
      <c r="L35" s="6" t="str">
        <f>IF(A35="","",IFERROR(ROUND((AVERAGEIFS(Decisions!$G:$G,Decisions!$A:$A,A35)+AVERAGEIFS(Dependencies!$F:$F,Dependencies!$A:$A,A35))/2,2),""))</f>
        <v/>
      </c>
      <c r="M35" s="6" t="str">
        <f>IF(A35="","",IFERROR(ROUND(AVERAGEIFS('Status Log'!$F:$F,'Status Log'!$A:$A,A35),2),""))</f>
        <v/>
      </c>
      <c r="N35" s="6" t="str">
        <f>IF(A35="","",ROUND(I35*Settings!$B$4 + J35*Settings!$B$5 + (6-K35)*Settings!$B$6 + L35*Settings!$B$7 + M35*Settings!$B$8,2))</f>
        <v/>
      </c>
      <c r="O35" s="6" t="str">
        <f t="shared" si="0"/>
        <v/>
      </c>
      <c r="P35" s="6" t="str">
        <f t="shared" si="1"/>
        <v/>
      </c>
      <c r="Q35" s="8"/>
      <c r="R35" s="8"/>
    </row>
    <row r="36" spans="1:18" ht="42" customHeight="1" x14ac:dyDescent="0.2">
      <c r="A36" s="8"/>
      <c r="B36" s="8"/>
      <c r="C36" s="8"/>
      <c r="D36" s="8"/>
      <c r="E36" s="8"/>
      <c r="F36" s="8"/>
      <c r="G36" s="8"/>
      <c r="H36" s="8"/>
      <c r="I36" s="6" t="str">
        <f>IF(A36="","",IFERROR(ROUND(AVERAGEIFS(Workstreams!$H:$H,Workstreams!$A:$A,A36),2),""))</f>
        <v/>
      </c>
      <c r="J36" s="6" t="str">
        <f>IF(A36="","",IFERROR(ROUND(AVERAGEIFS('Status Log'!$E:$E,'Status Log'!$A:$A,A36),2),""))</f>
        <v/>
      </c>
      <c r="K36" s="6" t="str">
        <f>IF(A36="","",IFERROR(ROUND(AVERAGEIFS(RAID!$F:$F,RAID!$A:$A,A36,RAID!$G:$G,"&lt;&gt;Closed"),2),""))</f>
        <v/>
      </c>
      <c r="L36" s="6" t="str">
        <f>IF(A36="","",IFERROR(ROUND((AVERAGEIFS(Decisions!$G:$G,Decisions!$A:$A,A36)+AVERAGEIFS(Dependencies!$F:$F,Dependencies!$A:$A,A36))/2,2),""))</f>
        <v/>
      </c>
      <c r="M36" s="6" t="str">
        <f>IF(A36="","",IFERROR(ROUND(AVERAGEIFS('Status Log'!$F:$F,'Status Log'!$A:$A,A36),2),""))</f>
        <v/>
      </c>
      <c r="N36" s="6" t="str">
        <f>IF(A36="","",ROUND(I36*Settings!$B$4 + J36*Settings!$B$5 + (6-K36)*Settings!$B$6 + L36*Settings!$B$7 + M36*Settings!$B$8,2))</f>
        <v/>
      </c>
      <c r="O36" s="6" t="str">
        <f t="shared" si="0"/>
        <v/>
      </c>
      <c r="P36" s="6" t="str">
        <f t="shared" si="1"/>
        <v/>
      </c>
      <c r="Q36" s="8"/>
      <c r="R36" s="8"/>
    </row>
    <row r="37" spans="1:18" ht="42" customHeight="1" x14ac:dyDescent="0.2">
      <c r="A37" s="8"/>
      <c r="B37" s="8"/>
      <c r="C37" s="8"/>
      <c r="D37" s="8"/>
      <c r="E37" s="8"/>
      <c r="F37" s="8"/>
      <c r="G37" s="8"/>
      <c r="H37" s="8"/>
      <c r="I37" s="6" t="str">
        <f>IF(A37="","",IFERROR(ROUND(AVERAGEIFS(Workstreams!$H:$H,Workstreams!$A:$A,A37),2),""))</f>
        <v/>
      </c>
      <c r="J37" s="6" t="str">
        <f>IF(A37="","",IFERROR(ROUND(AVERAGEIFS('Status Log'!$E:$E,'Status Log'!$A:$A,A37),2),""))</f>
        <v/>
      </c>
      <c r="K37" s="6" t="str">
        <f>IF(A37="","",IFERROR(ROUND(AVERAGEIFS(RAID!$F:$F,RAID!$A:$A,A37,RAID!$G:$G,"&lt;&gt;Closed"),2),""))</f>
        <v/>
      </c>
      <c r="L37" s="6" t="str">
        <f>IF(A37="","",IFERROR(ROUND((AVERAGEIFS(Decisions!$G:$G,Decisions!$A:$A,A37)+AVERAGEIFS(Dependencies!$F:$F,Dependencies!$A:$A,A37))/2,2),""))</f>
        <v/>
      </c>
      <c r="M37" s="6" t="str">
        <f>IF(A37="","",IFERROR(ROUND(AVERAGEIFS('Status Log'!$F:$F,'Status Log'!$A:$A,A37),2),""))</f>
        <v/>
      </c>
      <c r="N37" s="6" t="str">
        <f>IF(A37="","",ROUND(I37*Settings!$B$4 + J37*Settings!$B$5 + (6-K37)*Settings!$B$6 + L37*Settings!$B$7 + M37*Settings!$B$8,2))</f>
        <v/>
      </c>
      <c r="O37" s="6" t="str">
        <f t="shared" si="0"/>
        <v/>
      </c>
      <c r="P37" s="6" t="str">
        <f t="shared" si="1"/>
        <v/>
      </c>
      <c r="Q37" s="8"/>
      <c r="R37" s="8"/>
    </row>
    <row r="38" spans="1:18" ht="42" customHeight="1" x14ac:dyDescent="0.2">
      <c r="A38" s="8"/>
      <c r="B38" s="8"/>
      <c r="C38" s="8"/>
      <c r="D38" s="8"/>
      <c r="E38" s="8"/>
      <c r="F38" s="8"/>
      <c r="G38" s="8"/>
      <c r="H38" s="8"/>
      <c r="I38" s="6" t="str">
        <f>IF(A38="","",IFERROR(ROUND(AVERAGEIFS(Workstreams!$H:$H,Workstreams!$A:$A,A38),2),""))</f>
        <v/>
      </c>
      <c r="J38" s="6" t="str">
        <f>IF(A38="","",IFERROR(ROUND(AVERAGEIFS('Status Log'!$E:$E,'Status Log'!$A:$A,A38),2),""))</f>
        <v/>
      </c>
      <c r="K38" s="6" t="str">
        <f>IF(A38="","",IFERROR(ROUND(AVERAGEIFS(RAID!$F:$F,RAID!$A:$A,A38,RAID!$G:$G,"&lt;&gt;Closed"),2),""))</f>
        <v/>
      </c>
      <c r="L38" s="6" t="str">
        <f>IF(A38="","",IFERROR(ROUND((AVERAGEIFS(Decisions!$G:$G,Decisions!$A:$A,A38)+AVERAGEIFS(Dependencies!$F:$F,Dependencies!$A:$A,A38))/2,2),""))</f>
        <v/>
      </c>
      <c r="M38" s="6" t="str">
        <f>IF(A38="","",IFERROR(ROUND(AVERAGEIFS('Status Log'!$F:$F,'Status Log'!$A:$A,A38),2),""))</f>
        <v/>
      </c>
      <c r="N38" s="6" t="str">
        <f>IF(A38="","",ROUND(I38*Settings!$B$4 + J38*Settings!$B$5 + (6-K38)*Settings!$B$6 + L38*Settings!$B$7 + M38*Settings!$B$8,2))</f>
        <v/>
      </c>
      <c r="O38" s="6" t="str">
        <f t="shared" si="0"/>
        <v/>
      </c>
      <c r="P38" s="6" t="str">
        <f t="shared" si="1"/>
        <v/>
      </c>
      <c r="Q38" s="8"/>
      <c r="R38" s="8"/>
    </row>
    <row r="39" spans="1:18" ht="42" customHeight="1" x14ac:dyDescent="0.2">
      <c r="A39" s="8"/>
      <c r="B39" s="8"/>
      <c r="C39" s="8"/>
      <c r="D39" s="8"/>
      <c r="E39" s="8"/>
      <c r="F39" s="8"/>
      <c r="G39" s="8"/>
      <c r="H39" s="8"/>
      <c r="I39" s="6" t="str">
        <f>IF(A39="","",IFERROR(ROUND(AVERAGEIFS(Workstreams!$H:$H,Workstreams!$A:$A,A39),2),""))</f>
        <v/>
      </c>
      <c r="J39" s="6" t="str">
        <f>IF(A39="","",IFERROR(ROUND(AVERAGEIFS('Status Log'!$E:$E,'Status Log'!$A:$A,A39),2),""))</f>
        <v/>
      </c>
      <c r="K39" s="6" t="str">
        <f>IF(A39="","",IFERROR(ROUND(AVERAGEIFS(RAID!$F:$F,RAID!$A:$A,A39,RAID!$G:$G,"&lt;&gt;Closed"),2),""))</f>
        <v/>
      </c>
      <c r="L39" s="6" t="str">
        <f>IF(A39="","",IFERROR(ROUND((AVERAGEIFS(Decisions!$G:$G,Decisions!$A:$A,A39)+AVERAGEIFS(Dependencies!$F:$F,Dependencies!$A:$A,A39))/2,2),""))</f>
        <v/>
      </c>
      <c r="M39" s="6" t="str">
        <f>IF(A39="","",IFERROR(ROUND(AVERAGEIFS('Status Log'!$F:$F,'Status Log'!$A:$A,A39),2),""))</f>
        <v/>
      </c>
      <c r="N39" s="6" t="str">
        <f>IF(A39="","",ROUND(I39*Settings!$B$4 + J39*Settings!$B$5 + (6-K39)*Settings!$B$6 + L39*Settings!$B$7 + M39*Settings!$B$8,2))</f>
        <v/>
      </c>
      <c r="O39" s="6" t="str">
        <f t="shared" si="0"/>
        <v/>
      </c>
      <c r="P39" s="6" t="str">
        <f t="shared" si="1"/>
        <v/>
      </c>
      <c r="Q39" s="8"/>
      <c r="R39" s="8"/>
    </row>
    <row r="40" spans="1:18" ht="42" customHeight="1" x14ac:dyDescent="0.2">
      <c r="A40" s="8"/>
      <c r="B40" s="8"/>
      <c r="C40" s="8"/>
      <c r="D40" s="8"/>
      <c r="E40" s="8"/>
      <c r="F40" s="8"/>
      <c r="G40" s="8"/>
      <c r="H40" s="8"/>
      <c r="I40" s="6" t="str">
        <f>IF(A40="","",IFERROR(ROUND(AVERAGEIFS(Workstreams!$H:$H,Workstreams!$A:$A,A40),2),""))</f>
        <v/>
      </c>
      <c r="J40" s="6" t="str">
        <f>IF(A40="","",IFERROR(ROUND(AVERAGEIFS('Status Log'!$E:$E,'Status Log'!$A:$A,A40),2),""))</f>
        <v/>
      </c>
      <c r="K40" s="6" t="str">
        <f>IF(A40="","",IFERROR(ROUND(AVERAGEIFS(RAID!$F:$F,RAID!$A:$A,A40,RAID!$G:$G,"&lt;&gt;Closed"),2),""))</f>
        <v/>
      </c>
      <c r="L40" s="6" t="str">
        <f>IF(A40="","",IFERROR(ROUND((AVERAGEIFS(Decisions!$G:$G,Decisions!$A:$A,A40)+AVERAGEIFS(Dependencies!$F:$F,Dependencies!$A:$A,A40))/2,2),""))</f>
        <v/>
      </c>
      <c r="M40" s="6" t="str">
        <f>IF(A40="","",IFERROR(ROUND(AVERAGEIFS('Status Log'!$F:$F,'Status Log'!$A:$A,A40),2),""))</f>
        <v/>
      </c>
      <c r="N40" s="6" t="str">
        <f>IF(A40="","",ROUND(I40*Settings!$B$4 + J40*Settings!$B$5 + (6-K40)*Settings!$B$6 + L40*Settings!$B$7 + M40*Settings!$B$8,2))</f>
        <v/>
      </c>
      <c r="O40" s="6" t="str">
        <f t="shared" si="0"/>
        <v/>
      </c>
      <c r="P40" s="6" t="str">
        <f t="shared" si="1"/>
        <v/>
      </c>
      <c r="Q40" s="8"/>
      <c r="R40" s="8"/>
    </row>
    <row r="41" spans="1:18" ht="42" customHeight="1" x14ac:dyDescent="0.2">
      <c r="A41" s="8"/>
      <c r="B41" s="8"/>
      <c r="C41" s="8"/>
      <c r="D41" s="8"/>
      <c r="E41" s="8"/>
      <c r="F41" s="8"/>
      <c r="G41" s="8"/>
      <c r="H41" s="8"/>
      <c r="I41" s="6" t="str">
        <f>IF(A41="","",IFERROR(ROUND(AVERAGEIFS(Workstreams!$H:$H,Workstreams!$A:$A,A41),2),""))</f>
        <v/>
      </c>
      <c r="J41" s="6" t="str">
        <f>IF(A41="","",IFERROR(ROUND(AVERAGEIFS('Status Log'!$E:$E,'Status Log'!$A:$A,A41),2),""))</f>
        <v/>
      </c>
      <c r="K41" s="6" t="str">
        <f>IF(A41="","",IFERROR(ROUND(AVERAGEIFS(RAID!$F:$F,RAID!$A:$A,A41,RAID!$G:$G,"&lt;&gt;Closed"),2),""))</f>
        <v/>
      </c>
      <c r="L41" s="6" t="str">
        <f>IF(A41="","",IFERROR(ROUND((AVERAGEIFS(Decisions!$G:$G,Decisions!$A:$A,A41)+AVERAGEIFS(Dependencies!$F:$F,Dependencies!$A:$A,A41))/2,2),""))</f>
        <v/>
      </c>
      <c r="M41" s="6" t="str">
        <f>IF(A41="","",IFERROR(ROUND(AVERAGEIFS('Status Log'!$F:$F,'Status Log'!$A:$A,A41),2),""))</f>
        <v/>
      </c>
      <c r="N41" s="6" t="str">
        <f>IF(A41="","",ROUND(I41*Settings!$B$4 + J41*Settings!$B$5 + (6-K41)*Settings!$B$6 + L41*Settings!$B$7 + M41*Settings!$B$8,2))</f>
        <v/>
      </c>
      <c r="O41" s="6" t="str">
        <f t="shared" si="0"/>
        <v/>
      </c>
      <c r="P41" s="6" t="str">
        <f t="shared" si="1"/>
        <v/>
      </c>
      <c r="Q41" s="8"/>
      <c r="R41" s="8"/>
    </row>
    <row r="42" spans="1:18" ht="42" customHeight="1" x14ac:dyDescent="0.2">
      <c r="A42" s="8"/>
      <c r="B42" s="8"/>
      <c r="C42" s="8"/>
      <c r="D42" s="8"/>
      <c r="E42" s="8"/>
      <c r="F42" s="8"/>
      <c r="G42" s="8"/>
      <c r="H42" s="8"/>
      <c r="I42" s="6" t="str">
        <f>IF(A42="","",IFERROR(ROUND(AVERAGEIFS(Workstreams!$H:$H,Workstreams!$A:$A,A42),2),""))</f>
        <v/>
      </c>
      <c r="J42" s="6" t="str">
        <f>IF(A42="","",IFERROR(ROUND(AVERAGEIFS('Status Log'!$E:$E,'Status Log'!$A:$A,A42),2),""))</f>
        <v/>
      </c>
      <c r="K42" s="6" t="str">
        <f>IF(A42="","",IFERROR(ROUND(AVERAGEIFS(RAID!$F:$F,RAID!$A:$A,A42,RAID!$G:$G,"&lt;&gt;Closed"),2),""))</f>
        <v/>
      </c>
      <c r="L42" s="6" t="str">
        <f>IF(A42="","",IFERROR(ROUND((AVERAGEIFS(Decisions!$G:$G,Decisions!$A:$A,A42)+AVERAGEIFS(Dependencies!$F:$F,Dependencies!$A:$A,A42))/2,2),""))</f>
        <v/>
      </c>
      <c r="M42" s="6" t="str">
        <f>IF(A42="","",IFERROR(ROUND(AVERAGEIFS('Status Log'!$F:$F,'Status Log'!$A:$A,A42),2),""))</f>
        <v/>
      </c>
      <c r="N42" s="6" t="str">
        <f>IF(A42="","",ROUND(I42*Settings!$B$4 + J42*Settings!$B$5 + (6-K42)*Settings!$B$6 + L42*Settings!$B$7 + M42*Settings!$B$8,2))</f>
        <v/>
      </c>
      <c r="O42" s="6" t="str">
        <f t="shared" si="0"/>
        <v/>
      </c>
      <c r="P42" s="6" t="str">
        <f t="shared" si="1"/>
        <v/>
      </c>
      <c r="Q42" s="8"/>
      <c r="R42" s="8"/>
    </row>
    <row r="43" spans="1:18" ht="42" customHeight="1" x14ac:dyDescent="0.2">
      <c r="A43" s="8"/>
      <c r="B43" s="8"/>
      <c r="C43" s="8"/>
      <c r="D43" s="8"/>
      <c r="E43" s="8"/>
      <c r="F43" s="8"/>
      <c r="G43" s="8"/>
      <c r="H43" s="8"/>
      <c r="I43" s="6" t="str">
        <f>IF(A43="","",IFERROR(ROUND(AVERAGEIFS(Workstreams!$H:$H,Workstreams!$A:$A,A43),2),""))</f>
        <v/>
      </c>
      <c r="J43" s="6" t="str">
        <f>IF(A43="","",IFERROR(ROUND(AVERAGEIFS('Status Log'!$E:$E,'Status Log'!$A:$A,A43),2),""))</f>
        <v/>
      </c>
      <c r="K43" s="6" t="str">
        <f>IF(A43="","",IFERROR(ROUND(AVERAGEIFS(RAID!$F:$F,RAID!$A:$A,A43,RAID!$G:$G,"&lt;&gt;Closed"),2),""))</f>
        <v/>
      </c>
      <c r="L43" s="6" t="str">
        <f>IF(A43="","",IFERROR(ROUND((AVERAGEIFS(Decisions!$G:$G,Decisions!$A:$A,A43)+AVERAGEIFS(Dependencies!$F:$F,Dependencies!$A:$A,A43))/2,2),""))</f>
        <v/>
      </c>
      <c r="M43" s="6" t="str">
        <f>IF(A43="","",IFERROR(ROUND(AVERAGEIFS('Status Log'!$F:$F,'Status Log'!$A:$A,A43),2),""))</f>
        <v/>
      </c>
      <c r="N43" s="6" t="str">
        <f>IF(A43="","",ROUND(I43*Settings!$B$4 + J43*Settings!$B$5 + (6-K43)*Settings!$B$6 + L43*Settings!$B$7 + M43*Settings!$B$8,2))</f>
        <v/>
      </c>
      <c r="O43" s="6" t="str">
        <f t="shared" si="0"/>
        <v/>
      </c>
      <c r="P43" s="6" t="str">
        <f t="shared" si="1"/>
        <v/>
      </c>
      <c r="Q43" s="8"/>
      <c r="R43" s="8"/>
    </row>
    <row r="44" spans="1:18" ht="18" customHeight="1" x14ac:dyDescent="0.2">
      <c r="A44" s="8"/>
      <c r="B44" s="8"/>
      <c r="C44" s="8"/>
      <c r="D44" s="8"/>
      <c r="E44" s="8"/>
      <c r="F44" s="8"/>
      <c r="G44" s="8"/>
      <c r="H44" s="8"/>
      <c r="I44" s="6"/>
      <c r="J44" s="6"/>
      <c r="K44" s="6"/>
      <c r="L44" s="6"/>
      <c r="M44" s="6"/>
      <c r="N44" s="6"/>
      <c r="O44" s="6"/>
      <c r="P44" s="6"/>
      <c r="Q44" s="8"/>
      <c r="R44" s="8"/>
    </row>
  </sheetData>
  <mergeCells count="2">
    <mergeCell ref="A2:Q2"/>
    <mergeCell ref="A1:Q1"/>
  </mergeCells>
  <dataValidations count="2">
    <dataValidation type="list" allowBlank="1" sqref="G5:G44" xr:uid="{00000000-0002-0000-0200-000000000000}">
      <formula1>"1,2,3,4,5"</formula1>
    </dataValidation>
    <dataValidation type="list" allowBlank="1" sqref="F5:F44" xr:uid="{00000000-0002-0000-0200-000001000000}">
      <formula1>"Discovery,Design,Build,Testing,Implementation,Stabilisation,Complete"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93669"/>
  </sheetPr>
  <dimension ref="A1:J74"/>
  <sheetViews>
    <sheetView showGridLines="0" workbookViewId="0">
      <pane ySplit="4" topLeftCell="A5" activePane="bottomLeft" state="frozen"/>
      <selection pane="bottomLeft" activeCell="E21" sqref="E21"/>
    </sheetView>
  </sheetViews>
  <sheetFormatPr baseColWidth="10" defaultColWidth="8.83203125" defaultRowHeight="15" x14ac:dyDescent="0.2"/>
  <cols>
    <col min="1" max="1" width="12" customWidth="1"/>
    <col min="2" max="2" width="24" customWidth="1"/>
    <col min="3" max="4" width="14" customWidth="1"/>
    <col min="5" max="7" width="12" customWidth="1"/>
    <col min="8" max="8" width="16" customWidth="1"/>
    <col min="9" max="9" width="26" customWidth="1"/>
    <col min="10" max="10" width="31.1640625" customWidth="1"/>
  </cols>
  <sheetData>
    <row r="1" spans="1:10" ht="24" customHeight="1" x14ac:dyDescent="0.2">
      <c r="A1" s="13" t="s">
        <v>89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9" customHeight="1" x14ac:dyDescent="0.2">
      <c r="A2" s="15" t="s">
        <v>90</v>
      </c>
      <c r="B2" s="14"/>
      <c r="C2" s="14"/>
      <c r="D2" s="14"/>
      <c r="E2" s="14"/>
      <c r="F2" s="14"/>
      <c r="G2" s="14"/>
      <c r="H2" s="14"/>
      <c r="I2" s="14"/>
      <c r="J2" s="14"/>
    </row>
    <row r="4" spans="1:10" ht="32" customHeight="1" x14ac:dyDescent="0.2">
      <c r="A4" s="5" t="s">
        <v>51</v>
      </c>
      <c r="B4" s="5" t="s">
        <v>91</v>
      </c>
      <c r="C4" s="5" t="s">
        <v>92</v>
      </c>
      <c r="D4" s="5" t="s">
        <v>93</v>
      </c>
      <c r="E4" s="5" t="s">
        <v>94</v>
      </c>
      <c r="F4" s="5" t="s">
        <v>14</v>
      </c>
      <c r="G4" s="5" t="s">
        <v>95</v>
      </c>
      <c r="H4" s="5" t="s">
        <v>96</v>
      </c>
      <c r="I4" s="5" t="s">
        <v>97</v>
      </c>
      <c r="J4" s="5" t="s">
        <v>98</v>
      </c>
    </row>
    <row r="5" spans="1:10" ht="22" customHeight="1" x14ac:dyDescent="0.2">
      <c r="A5" s="8" t="s">
        <v>67</v>
      </c>
      <c r="B5" s="8" t="s">
        <v>99</v>
      </c>
      <c r="C5" s="8" t="s">
        <v>70</v>
      </c>
      <c r="D5" s="8" t="s">
        <v>72</v>
      </c>
      <c r="E5" s="8" t="s">
        <v>100</v>
      </c>
      <c r="F5" s="8" t="s">
        <v>101</v>
      </c>
      <c r="G5" s="8">
        <v>40</v>
      </c>
      <c r="H5" s="8">
        <v>3</v>
      </c>
      <c r="I5" s="8" t="s">
        <v>102</v>
      </c>
      <c r="J5" s="8" t="s">
        <v>103</v>
      </c>
    </row>
    <row r="6" spans="1:10" ht="18" customHeight="1" x14ac:dyDescent="0.2">
      <c r="A6" s="8" t="s">
        <v>67</v>
      </c>
      <c r="B6" s="8" t="s">
        <v>104</v>
      </c>
      <c r="C6" s="8" t="s">
        <v>105</v>
      </c>
      <c r="D6" s="8" t="s">
        <v>87</v>
      </c>
      <c r="E6" s="8" t="s">
        <v>106</v>
      </c>
      <c r="F6" s="8" t="s">
        <v>107</v>
      </c>
      <c r="G6" s="8">
        <v>20</v>
      </c>
      <c r="H6" s="8">
        <v>4</v>
      </c>
      <c r="I6" s="8" t="s">
        <v>108</v>
      </c>
      <c r="J6" s="8"/>
    </row>
    <row r="7" spans="1:10" ht="22" customHeight="1" x14ac:dyDescent="0.2">
      <c r="A7" s="8" t="s">
        <v>75</v>
      </c>
      <c r="B7" s="8" t="s">
        <v>109</v>
      </c>
      <c r="C7" s="8" t="s">
        <v>78</v>
      </c>
      <c r="D7" s="8" t="s">
        <v>80</v>
      </c>
      <c r="E7" s="8" t="s">
        <v>110</v>
      </c>
      <c r="F7" s="8" t="s">
        <v>101</v>
      </c>
      <c r="G7" s="8">
        <v>35</v>
      </c>
      <c r="H7" s="8">
        <v>3</v>
      </c>
      <c r="I7" s="8" t="s">
        <v>111</v>
      </c>
      <c r="J7" s="8" t="s">
        <v>112</v>
      </c>
    </row>
    <row r="8" spans="1:10" ht="18" customHeight="1" x14ac:dyDescent="0.2">
      <c r="A8" s="8" t="s">
        <v>82</v>
      </c>
      <c r="B8" s="8" t="s">
        <v>113</v>
      </c>
      <c r="C8" s="8" t="s">
        <v>85</v>
      </c>
      <c r="D8" s="8" t="s">
        <v>87</v>
      </c>
      <c r="E8" s="8" t="s">
        <v>114</v>
      </c>
      <c r="F8" s="8" t="s">
        <v>107</v>
      </c>
      <c r="G8" s="8">
        <v>50</v>
      </c>
      <c r="H8" s="8">
        <v>4</v>
      </c>
      <c r="I8" s="8" t="s">
        <v>115</v>
      </c>
      <c r="J8" s="8"/>
    </row>
    <row r="9" spans="1:10" ht="18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ht="18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ht="18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ht="18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ht="18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18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18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18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18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18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18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18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18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 ht="18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 ht="18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 ht="18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0" ht="18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 ht="18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0" ht="18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 ht="18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0" ht="18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 ht="18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0" ht="18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0" ht="18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10" ht="18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10" ht="18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10" ht="18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 ht="18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0" ht="18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0" ht="18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 ht="18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 ht="18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ht="18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ht="18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 ht="18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ht="18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ht="18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ht="18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ht="18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ht="18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ht="18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ht="18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ht="18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8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8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ht="18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ht="18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ht="18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ht="18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18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ht="18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ht="18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ht="18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ht="18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ht="18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ht="18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t="18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ht="18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ht="18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 ht="18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 ht="18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ht="18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ht="18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ht="18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 ht="18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ht="18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</row>
  </sheetData>
  <mergeCells count="2">
    <mergeCell ref="A1:J1"/>
    <mergeCell ref="A2:J2"/>
  </mergeCells>
  <dataValidations count="1">
    <dataValidation type="list" allowBlank="1" sqref="H5:H74" xr:uid="{00000000-0002-0000-0300-000000000000}">
      <formula1>"1,2,3,4,5"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93669"/>
  </sheetPr>
  <dimension ref="A1:J84"/>
  <sheetViews>
    <sheetView showGridLines="0" workbookViewId="0">
      <pane ySplit="4" topLeftCell="A5" activePane="bottomLeft" state="frozen"/>
      <selection pane="bottomLeft" activeCell="D20" sqref="D20"/>
    </sheetView>
  </sheetViews>
  <sheetFormatPr baseColWidth="10" defaultColWidth="8.83203125" defaultRowHeight="15" x14ac:dyDescent="0.2"/>
  <cols>
    <col min="1" max="1" width="12" customWidth="1"/>
    <col min="2" max="2" width="10" customWidth="1"/>
    <col min="3" max="3" width="12" customWidth="1"/>
    <col min="4" max="4" width="36" customWidth="1"/>
    <col min="5" max="5" width="12" customWidth="1"/>
    <col min="6" max="6" width="14" customWidth="1"/>
    <col min="7" max="7" width="12" customWidth="1"/>
    <col min="8" max="8" width="14" customWidth="1"/>
    <col min="9" max="9" width="30" customWidth="1"/>
    <col min="10" max="10" width="12" customWidth="1"/>
  </cols>
  <sheetData>
    <row r="1" spans="1:10" ht="24" customHeight="1" x14ac:dyDescent="0.2">
      <c r="A1" s="13" t="s">
        <v>116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9" customHeight="1" x14ac:dyDescent="0.2">
      <c r="A2" s="15" t="s">
        <v>117</v>
      </c>
      <c r="B2" s="14"/>
      <c r="C2" s="14"/>
      <c r="D2" s="14"/>
      <c r="E2" s="14"/>
      <c r="F2" s="14"/>
      <c r="G2" s="14"/>
      <c r="H2" s="14"/>
      <c r="I2" s="14"/>
      <c r="J2" s="14"/>
    </row>
    <row r="4" spans="1:10" ht="32" customHeight="1" x14ac:dyDescent="0.2">
      <c r="A4" s="5" t="s">
        <v>51</v>
      </c>
      <c r="B4" s="5" t="s">
        <v>118</v>
      </c>
      <c r="C4" s="5" t="s">
        <v>119</v>
      </c>
      <c r="D4" s="5" t="s">
        <v>120</v>
      </c>
      <c r="E4" s="5" t="s">
        <v>121</v>
      </c>
      <c r="F4" s="5" t="s">
        <v>122</v>
      </c>
      <c r="G4" s="5" t="s">
        <v>14</v>
      </c>
      <c r="H4" s="5" t="s">
        <v>92</v>
      </c>
      <c r="I4" s="5" t="s">
        <v>123</v>
      </c>
      <c r="J4" s="5" t="s">
        <v>124</v>
      </c>
    </row>
    <row r="5" spans="1:10" ht="28" customHeight="1" x14ac:dyDescent="0.2">
      <c r="A5" s="8" t="s">
        <v>67</v>
      </c>
      <c r="B5" s="8" t="s">
        <v>125</v>
      </c>
      <c r="C5" s="8" t="s">
        <v>126</v>
      </c>
      <c r="D5" s="8" t="s">
        <v>127</v>
      </c>
      <c r="E5" s="8">
        <v>5</v>
      </c>
      <c r="F5" s="8">
        <v>4</v>
      </c>
      <c r="G5" s="8" t="s">
        <v>128</v>
      </c>
      <c r="H5" s="8" t="s">
        <v>70</v>
      </c>
      <c r="I5" s="8" t="s">
        <v>129</v>
      </c>
      <c r="J5" s="8" t="s">
        <v>130</v>
      </c>
    </row>
    <row r="6" spans="1:10" ht="22" customHeight="1" x14ac:dyDescent="0.2">
      <c r="A6" s="8" t="s">
        <v>75</v>
      </c>
      <c r="B6" s="8" t="s">
        <v>131</v>
      </c>
      <c r="C6" s="8" t="s">
        <v>126</v>
      </c>
      <c r="D6" s="8" t="s">
        <v>132</v>
      </c>
      <c r="E6" s="8">
        <v>4</v>
      </c>
      <c r="F6" s="8">
        <v>4</v>
      </c>
      <c r="G6" s="8" t="s">
        <v>128</v>
      </c>
      <c r="H6" s="8" t="s">
        <v>78</v>
      </c>
      <c r="I6" s="8" t="s">
        <v>133</v>
      </c>
      <c r="J6" s="8" t="s">
        <v>134</v>
      </c>
    </row>
    <row r="7" spans="1:10" ht="22" customHeight="1" x14ac:dyDescent="0.2">
      <c r="A7" s="8" t="s">
        <v>82</v>
      </c>
      <c r="B7" s="8" t="s">
        <v>135</v>
      </c>
      <c r="C7" s="8" t="s">
        <v>136</v>
      </c>
      <c r="D7" s="8" t="s">
        <v>137</v>
      </c>
      <c r="E7" s="8">
        <v>4</v>
      </c>
      <c r="F7" s="8">
        <v>3</v>
      </c>
      <c r="G7" s="8" t="s">
        <v>128</v>
      </c>
      <c r="H7" s="8" t="s">
        <v>85</v>
      </c>
      <c r="I7" s="8" t="s">
        <v>138</v>
      </c>
      <c r="J7" s="8" t="s">
        <v>139</v>
      </c>
    </row>
    <row r="8" spans="1:10" ht="18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18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ht="18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ht="18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ht="18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ht="18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18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18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18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18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18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18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18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18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 ht="18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 ht="18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 ht="18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0" ht="18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 ht="18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0" ht="18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 ht="18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0" ht="18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 ht="18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0" ht="18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0" ht="18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10" ht="18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10" ht="18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10" ht="18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 ht="18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0" ht="18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0" ht="18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 ht="18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 ht="18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ht="18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ht="18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 ht="18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ht="18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ht="18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ht="18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ht="18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ht="18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ht="18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ht="18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ht="18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8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8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ht="18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ht="18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ht="18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ht="18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18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ht="18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ht="18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ht="18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ht="18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ht="18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ht="18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t="18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ht="18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ht="18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 ht="18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 ht="18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ht="18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ht="18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ht="18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 ht="18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ht="18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 ht="18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 ht="18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 ht="18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ht="18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 ht="18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 ht="18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 ht="18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 ht="18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 ht="18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 ht="18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</row>
  </sheetData>
  <mergeCells count="2">
    <mergeCell ref="A1:J1"/>
    <mergeCell ref="A2:J2"/>
  </mergeCells>
  <dataValidations count="3">
    <dataValidation type="list" allowBlank="1" sqref="E5:F84" xr:uid="{00000000-0002-0000-0400-000000000000}">
      <formula1>"1,2,3,4,5"</formula1>
    </dataValidation>
    <dataValidation type="list" allowBlank="1" sqref="C5:C84" xr:uid="{00000000-0002-0000-0400-000001000000}">
      <formula1>"Risk,Issue,Assumption,Decision"</formula1>
    </dataValidation>
    <dataValidation type="list" allowBlank="1" sqref="G5:G84" xr:uid="{00000000-0002-0000-0400-000002000000}">
      <formula1>"Open,Monitoring,Mitigated,Closed"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93669"/>
  </sheetPr>
  <dimension ref="A1:I64"/>
  <sheetViews>
    <sheetView showGridLines="0" workbookViewId="0">
      <pane ySplit="4" topLeftCell="A5" activePane="bottomLeft" state="frozen"/>
      <selection pane="bottomLeft" sqref="A1:I1"/>
    </sheetView>
  </sheetViews>
  <sheetFormatPr baseColWidth="10" defaultColWidth="8.83203125" defaultRowHeight="15" x14ac:dyDescent="0.2"/>
  <cols>
    <col min="1" max="1" width="12" customWidth="1"/>
    <col min="2" max="2" width="24" customWidth="1"/>
    <col min="3" max="3" width="20" customWidth="1"/>
    <col min="4" max="5" width="12" customWidth="1"/>
    <col min="6" max="6" width="16" customWidth="1"/>
    <col min="7" max="7" width="14" customWidth="1"/>
    <col min="8" max="8" width="24" customWidth="1"/>
    <col min="9" max="9" width="20" customWidth="1"/>
  </cols>
  <sheetData>
    <row r="1" spans="1:9" ht="24" customHeight="1" x14ac:dyDescent="0.2">
      <c r="A1" s="13" t="s">
        <v>140</v>
      </c>
      <c r="B1" s="14"/>
      <c r="C1" s="14"/>
      <c r="D1" s="14"/>
      <c r="E1" s="14"/>
      <c r="F1" s="14"/>
      <c r="G1" s="14"/>
      <c r="H1" s="14"/>
      <c r="I1" s="14"/>
    </row>
    <row r="2" spans="1:9" ht="19" customHeight="1" x14ac:dyDescent="0.2">
      <c r="A2" s="15" t="s">
        <v>141</v>
      </c>
      <c r="B2" s="14"/>
      <c r="C2" s="14"/>
      <c r="D2" s="14"/>
      <c r="E2" s="14"/>
      <c r="F2" s="14"/>
      <c r="G2" s="14"/>
      <c r="H2" s="14"/>
      <c r="I2" s="14"/>
    </row>
    <row r="4" spans="1:9" ht="32" customHeight="1" x14ac:dyDescent="0.2">
      <c r="A4" s="5" t="s">
        <v>51</v>
      </c>
      <c r="B4" s="5" t="s">
        <v>142</v>
      </c>
      <c r="C4" s="5" t="s">
        <v>143</v>
      </c>
      <c r="D4" s="5" t="s">
        <v>144</v>
      </c>
      <c r="E4" s="5" t="s">
        <v>145</v>
      </c>
      <c r="F4" s="5" t="s">
        <v>146</v>
      </c>
      <c r="G4" s="5" t="s">
        <v>92</v>
      </c>
      <c r="H4" s="5" t="s">
        <v>147</v>
      </c>
      <c r="I4" s="5" t="s">
        <v>148</v>
      </c>
    </row>
    <row r="5" spans="1:9" ht="22" customHeight="1" x14ac:dyDescent="0.2">
      <c r="A5" s="8" t="s">
        <v>67</v>
      </c>
      <c r="B5" s="8" t="s">
        <v>149</v>
      </c>
      <c r="C5" s="8" t="s">
        <v>150</v>
      </c>
      <c r="D5" s="8" t="s">
        <v>151</v>
      </c>
      <c r="E5" s="8" t="s">
        <v>152</v>
      </c>
      <c r="F5" s="8">
        <v>2</v>
      </c>
      <c r="G5" s="8" t="s">
        <v>70</v>
      </c>
      <c r="H5" s="8" t="s">
        <v>153</v>
      </c>
      <c r="I5" s="8"/>
    </row>
    <row r="6" spans="1:9" ht="22" customHeight="1" x14ac:dyDescent="0.2">
      <c r="A6" s="8" t="s">
        <v>75</v>
      </c>
      <c r="B6" s="8" t="s">
        <v>154</v>
      </c>
      <c r="C6" s="8" t="s">
        <v>155</v>
      </c>
      <c r="D6" s="8" t="s">
        <v>156</v>
      </c>
      <c r="E6" s="8" t="s">
        <v>157</v>
      </c>
      <c r="F6" s="8">
        <v>3</v>
      </c>
      <c r="G6" s="8" t="s">
        <v>78</v>
      </c>
      <c r="H6" s="8" t="s">
        <v>158</v>
      </c>
      <c r="I6" s="8"/>
    </row>
    <row r="7" spans="1:9" ht="18" customHeight="1" x14ac:dyDescent="0.2">
      <c r="A7" s="8" t="s">
        <v>82</v>
      </c>
      <c r="B7" s="8" t="s">
        <v>159</v>
      </c>
      <c r="C7" s="8" t="s">
        <v>160</v>
      </c>
      <c r="D7" s="8" t="s">
        <v>161</v>
      </c>
      <c r="E7" s="8" t="s">
        <v>162</v>
      </c>
      <c r="F7" s="8">
        <v>4</v>
      </c>
      <c r="G7" s="8" t="s">
        <v>85</v>
      </c>
      <c r="H7" s="8" t="s">
        <v>163</v>
      </c>
      <c r="I7" s="8"/>
    </row>
    <row r="8" spans="1:9" ht="18" customHeight="1" x14ac:dyDescent="0.2">
      <c r="A8" s="8"/>
      <c r="B8" s="8"/>
      <c r="C8" s="8"/>
      <c r="D8" s="8"/>
      <c r="E8" s="8"/>
      <c r="F8" s="8"/>
      <c r="G8" s="8"/>
      <c r="H8" s="8"/>
      <c r="I8" s="8"/>
    </row>
    <row r="9" spans="1:9" ht="18" customHeight="1" x14ac:dyDescent="0.2">
      <c r="A9" s="8"/>
      <c r="B9" s="8"/>
      <c r="C9" s="8"/>
      <c r="D9" s="8"/>
      <c r="E9" s="8"/>
      <c r="F9" s="8"/>
      <c r="G9" s="8"/>
      <c r="H9" s="8"/>
      <c r="I9" s="8"/>
    </row>
    <row r="10" spans="1:9" ht="18" customHeight="1" x14ac:dyDescent="0.2">
      <c r="A10" s="8"/>
      <c r="B10" s="8"/>
      <c r="C10" s="8"/>
      <c r="D10" s="8"/>
      <c r="E10" s="8"/>
      <c r="F10" s="8"/>
      <c r="G10" s="8"/>
      <c r="H10" s="8"/>
      <c r="I10" s="8"/>
    </row>
    <row r="11" spans="1:9" ht="18" customHeight="1" x14ac:dyDescent="0.2">
      <c r="A11" s="8"/>
      <c r="B11" s="8"/>
      <c r="C11" s="8"/>
      <c r="D11" s="8"/>
      <c r="E11" s="8"/>
      <c r="F11" s="8"/>
      <c r="G11" s="8"/>
      <c r="H11" s="8"/>
      <c r="I11" s="8"/>
    </row>
    <row r="12" spans="1:9" ht="18" customHeight="1" x14ac:dyDescent="0.2">
      <c r="A12" s="8"/>
      <c r="B12" s="8"/>
      <c r="C12" s="8"/>
      <c r="D12" s="8"/>
      <c r="E12" s="8"/>
      <c r="F12" s="8"/>
      <c r="G12" s="8"/>
      <c r="H12" s="8"/>
      <c r="I12" s="8"/>
    </row>
    <row r="13" spans="1:9" ht="18" customHeight="1" x14ac:dyDescent="0.2">
      <c r="A13" s="8"/>
      <c r="B13" s="8"/>
      <c r="C13" s="8"/>
      <c r="D13" s="8"/>
      <c r="E13" s="8"/>
      <c r="F13" s="8"/>
      <c r="G13" s="8"/>
      <c r="H13" s="8"/>
      <c r="I13" s="8"/>
    </row>
    <row r="14" spans="1:9" ht="18" customHeight="1" x14ac:dyDescent="0.2">
      <c r="A14" s="8"/>
      <c r="B14" s="8"/>
      <c r="C14" s="8"/>
      <c r="D14" s="8"/>
      <c r="E14" s="8"/>
      <c r="F14" s="8"/>
      <c r="G14" s="8"/>
      <c r="H14" s="8"/>
      <c r="I14" s="8"/>
    </row>
    <row r="15" spans="1:9" ht="18" customHeight="1" x14ac:dyDescent="0.2">
      <c r="A15" s="8"/>
      <c r="B15" s="8"/>
      <c r="C15" s="8"/>
      <c r="D15" s="8"/>
      <c r="E15" s="8"/>
      <c r="F15" s="8"/>
      <c r="G15" s="8"/>
      <c r="H15" s="8"/>
      <c r="I15" s="8"/>
    </row>
    <row r="16" spans="1:9" ht="18" customHeight="1" x14ac:dyDescent="0.2">
      <c r="A16" s="8"/>
      <c r="B16" s="8"/>
      <c r="C16" s="8"/>
      <c r="D16" s="8"/>
      <c r="E16" s="8"/>
      <c r="F16" s="8"/>
      <c r="G16" s="8"/>
      <c r="H16" s="8"/>
      <c r="I16" s="8"/>
    </row>
    <row r="17" spans="1:9" ht="18" customHeight="1" x14ac:dyDescent="0.2">
      <c r="A17" s="8"/>
      <c r="B17" s="8"/>
      <c r="C17" s="8"/>
      <c r="D17" s="8"/>
      <c r="E17" s="8"/>
      <c r="F17" s="8"/>
      <c r="G17" s="8"/>
      <c r="H17" s="8"/>
      <c r="I17" s="8"/>
    </row>
    <row r="18" spans="1:9" ht="18" customHeight="1" x14ac:dyDescent="0.2">
      <c r="A18" s="8"/>
      <c r="B18" s="8"/>
      <c r="C18" s="8"/>
      <c r="D18" s="8"/>
      <c r="E18" s="8"/>
      <c r="F18" s="8"/>
      <c r="G18" s="8"/>
      <c r="H18" s="8"/>
      <c r="I18" s="8"/>
    </row>
    <row r="19" spans="1:9" ht="18" customHeight="1" x14ac:dyDescent="0.2">
      <c r="A19" s="8"/>
      <c r="B19" s="8"/>
      <c r="C19" s="8"/>
      <c r="D19" s="8"/>
      <c r="E19" s="8"/>
      <c r="F19" s="8"/>
      <c r="G19" s="8"/>
      <c r="H19" s="8"/>
      <c r="I19" s="8"/>
    </row>
    <row r="20" spans="1:9" ht="18" customHeight="1" x14ac:dyDescent="0.2">
      <c r="A20" s="8"/>
      <c r="B20" s="8"/>
      <c r="C20" s="8"/>
      <c r="D20" s="8"/>
      <c r="E20" s="8"/>
      <c r="F20" s="8"/>
      <c r="G20" s="8"/>
      <c r="H20" s="8"/>
      <c r="I20" s="8"/>
    </row>
    <row r="21" spans="1:9" ht="18" customHeight="1" x14ac:dyDescent="0.2">
      <c r="A21" s="8"/>
      <c r="B21" s="8"/>
      <c r="C21" s="8"/>
      <c r="D21" s="8"/>
      <c r="E21" s="8"/>
      <c r="F21" s="8"/>
      <c r="G21" s="8"/>
      <c r="H21" s="8"/>
      <c r="I21" s="8"/>
    </row>
    <row r="22" spans="1:9" ht="18" customHeight="1" x14ac:dyDescent="0.2">
      <c r="A22" s="8"/>
      <c r="B22" s="8"/>
      <c r="C22" s="8"/>
      <c r="D22" s="8"/>
      <c r="E22" s="8"/>
      <c r="F22" s="8"/>
      <c r="G22" s="8"/>
      <c r="H22" s="8"/>
      <c r="I22" s="8"/>
    </row>
    <row r="23" spans="1:9" ht="18" customHeight="1" x14ac:dyDescent="0.2">
      <c r="A23" s="8"/>
      <c r="B23" s="8"/>
      <c r="C23" s="8"/>
      <c r="D23" s="8"/>
      <c r="E23" s="8"/>
      <c r="F23" s="8"/>
      <c r="G23" s="8"/>
      <c r="H23" s="8"/>
      <c r="I23" s="8"/>
    </row>
    <row r="24" spans="1:9" ht="18" customHeight="1" x14ac:dyDescent="0.2">
      <c r="A24" s="8"/>
      <c r="B24" s="8"/>
      <c r="C24" s="8"/>
      <c r="D24" s="8"/>
      <c r="E24" s="8"/>
      <c r="F24" s="8"/>
      <c r="G24" s="8"/>
      <c r="H24" s="8"/>
      <c r="I24" s="8"/>
    </row>
    <row r="25" spans="1:9" ht="18" customHeight="1" x14ac:dyDescent="0.2">
      <c r="A25" s="8"/>
      <c r="B25" s="8"/>
      <c r="C25" s="8"/>
      <c r="D25" s="8"/>
      <c r="E25" s="8"/>
      <c r="F25" s="8"/>
      <c r="G25" s="8"/>
      <c r="H25" s="8"/>
      <c r="I25" s="8"/>
    </row>
    <row r="26" spans="1:9" ht="18" customHeight="1" x14ac:dyDescent="0.2">
      <c r="A26" s="8"/>
      <c r="B26" s="8"/>
      <c r="C26" s="8"/>
      <c r="D26" s="8"/>
      <c r="E26" s="8"/>
      <c r="F26" s="8"/>
      <c r="G26" s="8"/>
      <c r="H26" s="8"/>
      <c r="I26" s="8"/>
    </row>
    <row r="27" spans="1:9" ht="18" customHeight="1" x14ac:dyDescent="0.2">
      <c r="A27" s="8"/>
      <c r="B27" s="8"/>
      <c r="C27" s="8"/>
      <c r="D27" s="8"/>
      <c r="E27" s="8"/>
      <c r="F27" s="8"/>
      <c r="G27" s="8"/>
      <c r="H27" s="8"/>
      <c r="I27" s="8"/>
    </row>
    <row r="28" spans="1:9" ht="18" customHeight="1" x14ac:dyDescent="0.2">
      <c r="A28" s="8"/>
      <c r="B28" s="8"/>
      <c r="C28" s="8"/>
      <c r="D28" s="8"/>
      <c r="E28" s="8"/>
      <c r="F28" s="8"/>
      <c r="G28" s="8"/>
      <c r="H28" s="8"/>
      <c r="I28" s="8"/>
    </row>
    <row r="29" spans="1:9" ht="18" customHeight="1" x14ac:dyDescent="0.2">
      <c r="A29" s="8"/>
      <c r="B29" s="8"/>
      <c r="C29" s="8"/>
      <c r="D29" s="8"/>
      <c r="E29" s="8"/>
      <c r="F29" s="8"/>
      <c r="G29" s="8"/>
      <c r="H29" s="8"/>
      <c r="I29" s="8"/>
    </row>
    <row r="30" spans="1:9" ht="18" customHeight="1" x14ac:dyDescent="0.2">
      <c r="A30" s="8"/>
      <c r="B30" s="8"/>
      <c r="C30" s="8"/>
      <c r="D30" s="8"/>
      <c r="E30" s="8"/>
      <c r="F30" s="8"/>
      <c r="G30" s="8"/>
      <c r="H30" s="8"/>
      <c r="I30" s="8"/>
    </row>
    <row r="31" spans="1:9" ht="18" customHeight="1" x14ac:dyDescent="0.2">
      <c r="A31" s="8"/>
      <c r="B31" s="8"/>
      <c r="C31" s="8"/>
      <c r="D31" s="8"/>
      <c r="E31" s="8"/>
      <c r="F31" s="8"/>
      <c r="G31" s="8"/>
      <c r="H31" s="8"/>
      <c r="I31" s="8"/>
    </row>
    <row r="32" spans="1:9" ht="18" customHeight="1" x14ac:dyDescent="0.2">
      <c r="A32" s="8"/>
      <c r="B32" s="8"/>
      <c r="C32" s="8"/>
      <c r="D32" s="8"/>
      <c r="E32" s="8"/>
      <c r="F32" s="8"/>
      <c r="G32" s="8"/>
      <c r="H32" s="8"/>
      <c r="I32" s="8"/>
    </row>
    <row r="33" spans="1:9" ht="18" customHeight="1" x14ac:dyDescent="0.2">
      <c r="A33" s="8"/>
      <c r="B33" s="8"/>
      <c r="C33" s="8"/>
      <c r="D33" s="8"/>
      <c r="E33" s="8"/>
      <c r="F33" s="8"/>
      <c r="G33" s="8"/>
      <c r="H33" s="8"/>
      <c r="I33" s="8"/>
    </row>
    <row r="34" spans="1:9" ht="18" customHeight="1" x14ac:dyDescent="0.2">
      <c r="A34" s="8"/>
      <c r="B34" s="8"/>
      <c r="C34" s="8"/>
      <c r="D34" s="8"/>
      <c r="E34" s="8"/>
      <c r="F34" s="8"/>
      <c r="G34" s="8"/>
      <c r="H34" s="8"/>
      <c r="I34" s="8"/>
    </row>
    <row r="35" spans="1:9" ht="18" customHeight="1" x14ac:dyDescent="0.2">
      <c r="A35" s="8"/>
      <c r="B35" s="8"/>
      <c r="C35" s="8"/>
      <c r="D35" s="8"/>
      <c r="E35" s="8"/>
      <c r="F35" s="8"/>
      <c r="G35" s="8"/>
      <c r="H35" s="8"/>
      <c r="I35" s="8"/>
    </row>
    <row r="36" spans="1:9" ht="18" customHeight="1" x14ac:dyDescent="0.2">
      <c r="A36" s="8"/>
      <c r="B36" s="8"/>
      <c r="C36" s="8"/>
      <c r="D36" s="8"/>
      <c r="E36" s="8"/>
      <c r="F36" s="8"/>
      <c r="G36" s="8"/>
      <c r="H36" s="8"/>
      <c r="I36" s="8"/>
    </row>
    <row r="37" spans="1:9" ht="18" customHeight="1" x14ac:dyDescent="0.2">
      <c r="A37" s="8"/>
      <c r="B37" s="8"/>
      <c r="C37" s="8"/>
      <c r="D37" s="8"/>
      <c r="E37" s="8"/>
      <c r="F37" s="8"/>
      <c r="G37" s="8"/>
      <c r="H37" s="8"/>
      <c r="I37" s="8"/>
    </row>
    <row r="38" spans="1:9" ht="18" customHeight="1" x14ac:dyDescent="0.2">
      <c r="A38" s="8"/>
      <c r="B38" s="8"/>
      <c r="C38" s="8"/>
      <c r="D38" s="8"/>
      <c r="E38" s="8"/>
      <c r="F38" s="8"/>
      <c r="G38" s="8"/>
      <c r="H38" s="8"/>
      <c r="I38" s="8"/>
    </row>
    <row r="39" spans="1:9" ht="18" customHeight="1" x14ac:dyDescent="0.2">
      <c r="A39" s="8"/>
      <c r="B39" s="8"/>
      <c r="C39" s="8"/>
      <c r="D39" s="8"/>
      <c r="E39" s="8"/>
      <c r="F39" s="8"/>
      <c r="G39" s="8"/>
      <c r="H39" s="8"/>
      <c r="I39" s="8"/>
    </row>
    <row r="40" spans="1:9" ht="18" customHeight="1" x14ac:dyDescent="0.2">
      <c r="A40" s="8"/>
      <c r="B40" s="8"/>
      <c r="C40" s="8"/>
      <c r="D40" s="8"/>
      <c r="E40" s="8"/>
      <c r="F40" s="8"/>
      <c r="G40" s="8"/>
      <c r="H40" s="8"/>
      <c r="I40" s="8"/>
    </row>
    <row r="41" spans="1:9" ht="18" customHeight="1" x14ac:dyDescent="0.2">
      <c r="A41" s="8"/>
      <c r="B41" s="8"/>
      <c r="C41" s="8"/>
      <c r="D41" s="8"/>
      <c r="E41" s="8"/>
      <c r="F41" s="8"/>
      <c r="G41" s="8"/>
      <c r="H41" s="8"/>
      <c r="I41" s="8"/>
    </row>
    <row r="42" spans="1:9" ht="18" customHeight="1" x14ac:dyDescent="0.2">
      <c r="A42" s="8"/>
      <c r="B42" s="8"/>
      <c r="C42" s="8"/>
      <c r="D42" s="8"/>
      <c r="E42" s="8"/>
      <c r="F42" s="8"/>
      <c r="G42" s="8"/>
      <c r="H42" s="8"/>
      <c r="I42" s="8"/>
    </row>
    <row r="43" spans="1:9" ht="18" customHeight="1" x14ac:dyDescent="0.2">
      <c r="A43" s="8"/>
      <c r="B43" s="8"/>
      <c r="C43" s="8"/>
      <c r="D43" s="8"/>
      <c r="E43" s="8"/>
      <c r="F43" s="8"/>
      <c r="G43" s="8"/>
      <c r="H43" s="8"/>
      <c r="I43" s="8"/>
    </row>
    <row r="44" spans="1:9" ht="18" customHeight="1" x14ac:dyDescent="0.2">
      <c r="A44" s="8"/>
      <c r="B44" s="8"/>
      <c r="C44" s="8"/>
      <c r="D44" s="8"/>
      <c r="E44" s="8"/>
      <c r="F44" s="8"/>
      <c r="G44" s="8"/>
      <c r="H44" s="8"/>
      <c r="I44" s="8"/>
    </row>
    <row r="45" spans="1:9" ht="18" customHeight="1" x14ac:dyDescent="0.2">
      <c r="A45" s="8"/>
      <c r="B45" s="8"/>
      <c r="C45" s="8"/>
      <c r="D45" s="8"/>
      <c r="E45" s="8"/>
      <c r="F45" s="8"/>
      <c r="G45" s="8"/>
      <c r="H45" s="8"/>
      <c r="I45" s="8"/>
    </row>
    <row r="46" spans="1:9" ht="18" customHeight="1" x14ac:dyDescent="0.2">
      <c r="A46" s="8"/>
      <c r="B46" s="8"/>
      <c r="C46" s="8"/>
      <c r="D46" s="8"/>
      <c r="E46" s="8"/>
      <c r="F46" s="8"/>
      <c r="G46" s="8"/>
      <c r="H46" s="8"/>
      <c r="I46" s="8"/>
    </row>
    <row r="47" spans="1:9" ht="18" customHeight="1" x14ac:dyDescent="0.2">
      <c r="A47" s="8"/>
      <c r="B47" s="8"/>
      <c r="C47" s="8"/>
      <c r="D47" s="8"/>
      <c r="E47" s="8"/>
      <c r="F47" s="8"/>
      <c r="G47" s="8"/>
      <c r="H47" s="8"/>
      <c r="I47" s="8"/>
    </row>
    <row r="48" spans="1:9" ht="18" customHeight="1" x14ac:dyDescent="0.2">
      <c r="A48" s="8"/>
      <c r="B48" s="8"/>
      <c r="C48" s="8"/>
      <c r="D48" s="8"/>
      <c r="E48" s="8"/>
      <c r="F48" s="8"/>
      <c r="G48" s="8"/>
      <c r="H48" s="8"/>
      <c r="I48" s="8"/>
    </row>
    <row r="49" spans="1:9" ht="18" customHeight="1" x14ac:dyDescent="0.2">
      <c r="A49" s="8"/>
      <c r="B49" s="8"/>
      <c r="C49" s="8"/>
      <c r="D49" s="8"/>
      <c r="E49" s="8"/>
      <c r="F49" s="8"/>
      <c r="G49" s="8"/>
      <c r="H49" s="8"/>
      <c r="I49" s="8"/>
    </row>
    <row r="50" spans="1:9" ht="18" customHeight="1" x14ac:dyDescent="0.2">
      <c r="A50" s="8"/>
      <c r="B50" s="8"/>
      <c r="C50" s="8"/>
      <c r="D50" s="8"/>
      <c r="E50" s="8"/>
      <c r="F50" s="8"/>
      <c r="G50" s="8"/>
      <c r="H50" s="8"/>
      <c r="I50" s="8"/>
    </row>
    <row r="51" spans="1:9" ht="18" customHeight="1" x14ac:dyDescent="0.2">
      <c r="A51" s="8"/>
      <c r="B51" s="8"/>
      <c r="C51" s="8"/>
      <c r="D51" s="8"/>
      <c r="E51" s="8"/>
      <c r="F51" s="8"/>
      <c r="G51" s="8"/>
      <c r="H51" s="8"/>
      <c r="I51" s="8"/>
    </row>
    <row r="52" spans="1:9" ht="18" customHeight="1" x14ac:dyDescent="0.2">
      <c r="A52" s="8"/>
      <c r="B52" s="8"/>
      <c r="C52" s="8"/>
      <c r="D52" s="8"/>
      <c r="E52" s="8"/>
      <c r="F52" s="8"/>
      <c r="G52" s="8"/>
      <c r="H52" s="8"/>
      <c r="I52" s="8"/>
    </row>
    <row r="53" spans="1:9" ht="18" customHeight="1" x14ac:dyDescent="0.2">
      <c r="A53" s="8"/>
      <c r="B53" s="8"/>
      <c r="C53" s="8"/>
      <c r="D53" s="8"/>
      <c r="E53" s="8"/>
      <c r="F53" s="8"/>
      <c r="G53" s="8"/>
      <c r="H53" s="8"/>
      <c r="I53" s="8"/>
    </row>
    <row r="54" spans="1:9" ht="18" customHeight="1" x14ac:dyDescent="0.2">
      <c r="A54" s="8"/>
      <c r="B54" s="8"/>
      <c r="C54" s="8"/>
      <c r="D54" s="8"/>
      <c r="E54" s="8"/>
      <c r="F54" s="8"/>
      <c r="G54" s="8"/>
      <c r="H54" s="8"/>
      <c r="I54" s="8"/>
    </row>
    <row r="55" spans="1:9" ht="18" customHeight="1" x14ac:dyDescent="0.2">
      <c r="A55" s="8"/>
      <c r="B55" s="8"/>
      <c r="C55" s="8"/>
      <c r="D55" s="8"/>
      <c r="E55" s="8"/>
      <c r="F55" s="8"/>
      <c r="G55" s="8"/>
      <c r="H55" s="8"/>
      <c r="I55" s="8"/>
    </row>
    <row r="56" spans="1:9" ht="18" customHeight="1" x14ac:dyDescent="0.2">
      <c r="A56" s="8"/>
      <c r="B56" s="8"/>
      <c r="C56" s="8"/>
      <c r="D56" s="8"/>
      <c r="E56" s="8"/>
      <c r="F56" s="8"/>
      <c r="G56" s="8"/>
      <c r="H56" s="8"/>
      <c r="I56" s="8"/>
    </row>
    <row r="57" spans="1:9" ht="18" customHeight="1" x14ac:dyDescent="0.2">
      <c r="A57" s="8"/>
      <c r="B57" s="8"/>
      <c r="C57" s="8"/>
      <c r="D57" s="8"/>
      <c r="E57" s="8"/>
      <c r="F57" s="8"/>
      <c r="G57" s="8"/>
      <c r="H57" s="8"/>
      <c r="I57" s="8"/>
    </row>
    <row r="58" spans="1:9" ht="18" customHeight="1" x14ac:dyDescent="0.2">
      <c r="A58" s="8"/>
      <c r="B58" s="8"/>
      <c r="C58" s="8"/>
      <c r="D58" s="8"/>
      <c r="E58" s="8"/>
      <c r="F58" s="8"/>
      <c r="G58" s="8"/>
      <c r="H58" s="8"/>
      <c r="I58" s="8"/>
    </row>
    <row r="59" spans="1:9" ht="18" customHeight="1" x14ac:dyDescent="0.2">
      <c r="A59" s="8"/>
      <c r="B59" s="8"/>
      <c r="C59" s="8"/>
      <c r="D59" s="8"/>
      <c r="E59" s="8"/>
      <c r="F59" s="8"/>
      <c r="G59" s="8"/>
      <c r="H59" s="8"/>
      <c r="I59" s="8"/>
    </row>
    <row r="60" spans="1:9" ht="18" customHeight="1" x14ac:dyDescent="0.2">
      <c r="A60" s="8"/>
      <c r="B60" s="8"/>
      <c r="C60" s="8"/>
      <c r="D60" s="8"/>
      <c r="E60" s="8"/>
      <c r="F60" s="8"/>
      <c r="G60" s="8"/>
      <c r="H60" s="8"/>
      <c r="I60" s="8"/>
    </row>
    <row r="61" spans="1:9" ht="18" customHeight="1" x14ac:dyDescent="0.2">
      <c r="A61" s="8"/>
      <c r="B61" s="8"/>
      <c r="C61" s="8"/>
      <c r="D61" s="8"/>
      <c r="E61" s="8"/>
      <c r="F61" s="8"/>
      <c r="G61" s="8"/>
      <c r="H61" s="8"/>
      <c r="I61" s="8"/>
    </row>
    <row r="62" spans="1:9" ht="18" customHeight="1" x14ac:dyDescent="0.2">
      <c r="A62" s="8"/>
      <c r="B62" s="8"/>
      <c r="C62" s="8"/>
      <c r="D62" s="8"/>
      <c r="E62" s="8"/>
      <c r="F62" s="8"/>
      <c r="G62" s="8"/>
      <c r="H62" s="8"/>
      <c r="I62" s="8"/>
    </row>
    <row r="63" spans="1:9" ht="18" customHeight="1" x14ac:dyDescent="0.2">
      <c r="A63" s="8"/>
      <c r="B63" s="8"/>
      <c r="C63" s="8"/>
      <c r="D63" s="8"/>
      <c r="E63" s="8"/>
      <c r="F63" s="8"/>
      <c r="G63" s="8"/>
      <c r="H63" s="8"/>
      <c r="I63" s="8"/>
    </row>
    <row r="64" spans="1:9" ht="18" customHeight="1" x14ac:dyDescent="0.2">
      <c r="A64" s="8"/>
      <c r="B64" s="8"/>
      <c r="C64" s="8"/>
      <c r="D64" s="8"/>
      <c r="E64" s="8"/>
      <c r="F64" s="8"/>
      <c r="G64" s="8"/>
      <c r="H64" s="8"/>
      <c r="I64" s="8"/>
    </row>
  </sheetData>
  <mergeCells count="2">
    <mergeCell ref="A1:I1"/>
    <mergeCell ref="A2:I2"/>
  </mergeCells>
  <dataValidations count="1">
    <dataValidation type="list" allowBlank="1" sqref="F5:F64" xr:uid="{00000000-0002-0000-0500-000000000000}">
      <formula1>"1,2,3,4,5"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93669"/>
  </sheetPr>
  <dimension ref="A1:I54"/>
  <sheetViews>
    <sheetView showGridLines="0" workbookViewId="0">
      <pane ySplit="4" topLeftCell="A5" activePane="bottomLeft" state="frozen"/>
      <selection pane="bottomLeft" sqref="A1:I1"/>
    </sheetView>
  </sheetViews>
  <sheetFormatPr baseColWidth="10" defaultColWidth="8.83203125" defaultRowHeight="15" x14ac:dyDescent="0.2"/>
  <cols>
    <col min="1" max="1" width="12" customWidth="1"/>
    <col min="2" max="2" width="30" customWidth="1"/>
    <col min="3" max="3" width="18" customWidth="1"/>
    <col min="4" max="4" width="14" customWidth="1"/>
    <col min="5" max="5" width="12" customWidth="1"/>
    <col min="6" max="7" width="18" customWidth="1"/>
    <col min="8" max="8" width="14" customWidth="1"/>
    <col min="9" max="9" width="22" customWidth="1"/>
  </cols>
  <sheetData>
    <row r="1" spans="1:9" ht="24" customHeight="1" x14ac:dyDescent="0.2">
      <c r="A1" s="13" t="s">
        <v>164</v>
      </c>
      <c r="B1" s="14"/>
      <c r="C1" s="14"/>
      <c r="D1" s="14"/>
      <c r="E1" s="14"/>
      <c r="F1" s="14"/>
      <c r="G1" s="14"/>
      <c r="H1" s="14"/>
      <c r="I1" s="14"/>
    </row>
    <row r="2" spans="1:9" ht="19" customHeight="1" x14ac:dyDescent="0.2">
      <c r="A2" s="15" t="s">
        <v>165</v>
      </c>
      <c r="B2" s="14"/>
      <c r="C2" s="14"/>
      <c r="D2" s="14"/>
      <c r="E2" s="14"/>
      <c r="F2" s="14"/>
      <c r="G2" s="14"/>
      <c r="H2" s="14"/>
      <c r="I2" s="14"/>
    </row>
    <row r="4" spans="1:9" ht="32" customHeight="1" x14ac:dyDescent="0.2">
      <c r="A4" s="5" t="s">
        <v>51</v>
      </c>
      <c r="B4" s="5" t="s">
        <v>166</v>
      </c>
      <c r="C4" s="5" t="s">
        <v>167</v>
      </c>
      <c r="D4" s="5" t="s">
        <v>168</v>
      </c>
      <c r="E4" s="5" t="s">
        <v>145</v>
      </c>
      <c r="F4" s="5" t="s">
        <v>169</v>
      </c>
      <c r="G4" s="5" t="s">
        <v>170</v>
      </c>
      <c r="H4" s="5" t="s">
        <v>92</v>
      </c>
      <c r="I4" s="5" t="s">
        <v>148</v>
      </c>
    </row>
    <row r="5" spans="1:9" ht="22" customHeight="1" x14ac:dyDescent="0.2">
      <c r="A5" s="8" t="s">
        <v>67</v>
      </c>
      <c r="B5" s="8" t="s">
        <v>171</v>
      </c>
      <c r="C5" s="8" t="s">
        <v>69</v>
      </c>
      <c r="D5" s="8" t="s">
        <v>172</v>
      </c>
      <c r="E5" s="8" t="s">
        <v>157</v>
      </c>
      <c r="F5" s="8">
        <v>4</v>
      </c>
      <c r="G5" s="8">
        <v>3</v>
      </c>
      <c r="H5" s="8" t="s">
        <v>70</v>
      </c>
      <c r="I5" s="8" t="s">
        <v>173</v>
      </c>
    </row>
    <row r="6" spans="1:9" ht="18" customHeight="1" x14ac:dyDescent="0.2">
      <c r="A6" s="8" t="s">
        <v>75</v>
      </c>
      <c r="B6" s="8" t="s">
        <v>174</v>
      </c>
      <c r="C6" s="8" t="s">
        <v>77</v>
      </c>
      <c r="D6" s="8" t="s">
        <v>134</v>
      </c>
      <c r="E6" s="8" t="s">
        <v>157</v>
      </c>
      <c r="F6" s="8">
        <v>3</v>
      </c>
      <c r="G6" s="8">
        <v>3</v>
      </c>
      <c r="H6" s="8" t="s">
        <v>78</v>
      </c>
      <c r="I6" s="8" t="s">
        <v>175</v>
      </c>
    </row>
    <row r="7" spans="1:9" ht="22" customHeight="1" x14ac:dyDescent="0.2">
      <c r="A7" s="8" t="s">
        <v>82</v>
      </c>
      <c r="B7" s="8" t="s">
        <v>176</v>
      </c>
      <c r="C7" s="8" t="s">
        <v>84</v>
      </c>
      <c r="D7" s="8" t="s">
        <v>139</v>
      </c>
      <c r="E7" s="8" t="s">
        <v>177</v>
      </c>
      <c r="F7" s="8">
        <v>4</v>
      </c>
      <c r="G7" s="8">
        <v>4</v>
      </c>
      <c r="H7" s="8" t="s">
        <v>85</v>
      </c>
      <c r="I7" s="8" t="s">
        <v>178</v>
      </c>
    </row>
    <row r="8" spans="1:9" ht="18" customHeight="1" x14ac:dyDescent="0.2">
      <c r="A8" s="8"/>
      <c r="B8" s="8"/>
      <c r="C8" s="8"/>
      <c r="D8" s="8"/>
      <c r="E8" s="8"/>
      <c r="F8" s="8"/>
      <c r="G8" s="8"/>
      <c r="H8" s="8"/>
      <c r="I8" s="8"/>
    </row>
    <row r="9" spans="1:9" ht="18" customHeight="1" x14ac:dyDescent="0.2">
      <c r="A9" s="8"/>
      <c r="B9" s="8"/>
      <c r="C9" s="8"/>
      <c r="D9" s="8"/>
      <c r="E9" s="8"/>
      <c r="F9" s="8"/>
      <c r="G9" s="8"/>
      <c r="H9" s="8"/>
      <c r="I9" s="8"/>
    </row>
    <row r="10" spans="1:9" ht="18" customHeight="1" x14ac:dyDescent="0.2">
      <c r="A10" s="8"/>
      <c r="B10" s="8"/>
      <c r="C10" s="8"/>
      <c r="D10" s="8"/>
      <c r="E10" s="8"/>
      <c r="F10" s="8"/>
      <c r="G10" s="8"/>
      <c r="H10" s="8"/>
      <c r="I10" s="8"/>
    </row>
    <row r="11" spans="1:9" ht="18" customHeight="1" x14ac:dyDescent="0.2">
      <c r="A11" s="8"/>
      <c r="B11" s="8"/>
      <c r="C11" s="8"/>
      <c r="D11" s="8"/>
      <c r="E11" s="8"/>
      <c r="F11" s="8"/>
      <c r="G11" s="8"/>
      <c r="H11" s="8"/>
      <c r="I11" s="8"/>
    </row>
    <row r="12" spans="1:9" ht="18" customHeight="1" x14ac:dyDescent="0.2">
      <c r="A12" s="8"/>
      <c r="B12" s="8"/>
      <c r="C12" s="8"/>
      <c r="D12" s="8"/>
      <c r="E12" s="8"/>
      <c r="F12" s="8"/>
      <c r="G12" s="8"/>
      <c r="H12" s="8"/>
      <c r="I12" s="8"/>
    </row>
    <row r="13" spans="1:9" ht="18" customHeight="1" x14ac:dyDescent="0.2">
      <c r="A13" s="8"/>
      <c r="B13" s="8"/>
      <c r="C13" s="8"/>
      <c r="D13" s="8"/>
      <c r="E13" s="8"/>
      <c r="F13" s="8"/>
      <c r="G13" s="8"/>
      <c r="H13" s="8"/>
      <c r="I13" s="8"/>
    </row>
    <row r="14" spans="1:9" ht="18" customHeight="1" x14ac:dyDescent="0.2">
      <c r="A14" s="8"/>
      <c r="B14" s="8"/>
      <c r="C14" s="8"/>
      <c r="D14" s="8"/>
      <c r="E14" s="8"/>
      <c r="F14" s="8"/>
      <c r="G14" s="8"/>
      <c r="H14" s="8"/>
      <c r="I14" s="8"/>
    </row>
    <row r="15" spans="1:9" ht="18" customHeight="1" x14ac:dyDescent="0.2">
      <c r="A15" s="8"/>
      <c r="B15" s="8"/>
      <c r="C15" s="8"/>
      <c r="D15" s="8"/>
      <c r="E15" s="8"/>
      <c r="F15" s="8"/>
      <c r="G15" s="8"/>
      <c r="H15" s="8"/>
      <c r="I15" s="8"/>
    </row>
    <row r="16" spans="1:9" ht="18" customHeight="1" x14ac:dyDescent="0.2">
      <c r="A16" s="8"/>
      <c r="B16" s="8"/>
      <c r="C16" s="8"/>
      <c r="D16" s="8"/>
      <c r="E16" s="8"/>
      <c r="F16" s="8"/>
      <c r="G16" s="8"/>
      <c r="H16" s="8"/>
      <c r="I16" s="8"/>
    </row>
    <row r="17" spans="1:9" ht="18" customHeight="1" x14ac:dyDescent="0.2">
      <c r="A17" s="8"/>
      <c r="B17" s="8"/>
      <c r="C17" s="8"/>
      <c r="D17" s="8"/>
      <c r="E17" s="8"/>
      <c r="F17" s="8"/>
      <c r="G17" s="8"/>
      <c r="H17" s="8"/>
      <c r="I17" s="8"/>
    </row>
    <row r="18" spans="1:9" ht="18" customHeight="1" x14ac:dyDescent="0.2">
      <c r="A18" s="8"/>
      <c r="B18" s="8"/>
      <c r="C18" s="8"/>
      <c r="D18" s="8"/>
      <c r="E18" s="8"/>
      <c r="F18" s="8"/>
      <c r="G18" s="8"/>
      <c r="H18" s="8"/>
      <c r="I18" s="8"/>
    </row>
    <row r="19" spans="1:9" ht="18" customHeight="1" x14ac:dyDescent="0.2">
      <c r="A19" s="8"/>
      <c r="B19" s="8"/>
      <c r="C19" s="8"/>
      <c r="D19" s="8"/>
      <c r="E19" s="8"/>
      <c r="F19" s="8"/>
      <c r="G19" s="8"/>
      <c r="H19" s="8"/>
      <c r="I19" s="8"/>
    </row>
    <row r="20" spans="1:9" ht="18" customHeight="1" x14ac:dyDescent="0.2">
      <c r="A20" s="8"/>
      <c r="B20" s="8"/>
      <c r="C20" s="8"/>
      <c r="D20" s="8"/>
      <c r="E20" s="8"/>
      <c r="F20" s="8"/>
      <c r="G20" s="8"/>
      <c r="H20" s="8"/>
      <c r="I20" s="8"/>
    </row>
    <row r="21" spans="1:9" ht="18" customHeight="1" x14ac:dyDescent="0.2">
      <c r="A21" s="8"/>
      <c r="B21" s="8"/>
      <c r="C21" s="8"/>
      <c r="D21" s="8"/>
      <c r="E21" s="8"/>
      <c r="F21" s="8"/>
      <c r="G21" s="8"/>
      <c r="H21" s="8"/>
      <c r="I21" s="8"/>
    </row>
    <row r="22" spans="1:9" ht="18" customHeight="1" x14ac:dyDescent="0.2">
      <c r="A22" s="8"/>
      <c r="B22" s="8"/>
      <c r="C22" s="8"/>
      <c r="D22" s="8"/>
      <c r="E22" s="8"/>
      <c r="F22" s="8"/>
      <c r="G22" s="8"/>
      <c r="H22" s="8"/>
      <c r="I22" s="8"/>
    </row>
    <row r="23" spans="1:9" ht="18" customHeight="1" x14ac:dyDescent="0.2">
      <c r="A23" s="8"/>
      <c r="B23" s="8"/>
      <c r="C23" s="8"/>
      <c r="D23" s="8"/>
      <c r="E23" s="8"/>
      <c r="F23" s="8"/>
      <c r="G23" s="8"/>
      <c r="H23" s="8"/>
      <c r="I23" s="8"/>
    </row>
    <row r="24" spans="1:9" ht="18" customHeight="1" x14ac:dyDescent="0.2">
      <c r="A24" s="8"/>
      <c r="B24" s="8"/>
      <c r="C24" s="8"/>
      <c r="D24" s="8"/>
      <c r="E24" s="8"/>
      <c r="F24" s="8"/>
      <c r="G24" s="8"/>
      <c r="H24" s="8"/>
      <c r="I24" s="8"/>
    </row>
    <row r="25" spans="1:9" ht="18" customHeight="1" x14ac:dyDescent="0.2">
      <c r="A25" s="8"/>
      <c r="B25" s="8"/>
      <c r="C25" s="8"/>
      <c r="D25" s="8"/>
      <c r="E25" s="8"/>
      <c r="F25" s="8"/>
      <c r="G25" s="8"/>
      <c r="H25" s="8"/>
      <c r="I25" s="8"/>
    </row>
    <row r="26" spans="1:9" ht="18" customHeight="1" x14ac:dyDescent="0.2">
      <c r="A26" s="8"/>
      <c r="B26" s="8"/>
      <c r="C26" s="8"/>
      <c r="D26" s="8"/>
      <c r="E26" s="8"/>
      <c r="F26" s="8"/>
      <c r="G26" s="8"/>
      <c r="H26" s="8"/>
      <c r="I26" s="8"/>
    </row>
    <row r="27" spans="1:9" ht="18" customHeight="1" x14ac:dyDescent="0.2">
      <c r="A27" s="8"/>
      <c r="B27" s="8"/>
      <c r="C27" s="8"/>
      <c r="D27" s="8"/>
      <c r="E27" s="8"/>
      <c r="F27" s="8"/>
      <c r="G27" s="8"/>
      <c r="H27" s="8"/>
      <c r="I27" s="8"/>
    </row>
    <row r="28" spans="1:9" ht="18" customHeight="1" x14ac:dyDescent="0.2">
      <c r="A28" s="8"/>
      <c r="B28" s="8"/>
      <c r="C28" s="8"/>
      <c r="D28" s="8"/>
      <c r="E28" s="8"/>
      <c r="F28" s="8"/>
      <c r="G28" s="8"/>
      <c r="H28" s="8"/>
      <c r="I28" s="8"/>
    </row>
    <row r="29" spans="1:9" ht="18" customHeight="1" x14ac:dyDescent="0.2">
      <c r="A29" s="8"/>
      <c r="B29" s="8"/>
      <c r="C29" s="8"/>
      <c r="D29" s="8"/>
      <c r="E29" s="8"/>
      <c r="F29" s="8"/>
      <c r="G29" s="8"/>
      <c r="H29" s="8"/>
      <c r="I29" s="8"/>
    </row>
    <row r="30" spans="1:9" ht="18" customHeight="1" x14ac:dyDescent="0.2">
      <c r="A30" s="8"/>
      <c r="B30" s="8"/>
      <c r="C30" s="8"/>
      <c r="D30" s="8"/>
      <c r="E30" s="8"/>
      <c r="F30" s="8"/>
      <c r="G30" s="8"/>
      <c r="H30" s="8"/>
      <c r="I30" s="8"/>
    </row>
    <row r="31" spans="1:9" ht="18" customHeight="1" x14ac:dyDescent="0.2">
      <c r="A31" s="8"/>
      <c r="B31" s="8"/>
      <c r="C31" s="8"/>
      <c r="D31" s="8"/>
      <c r="E31" s="8"/>
      <c r="F31" s="8"/>
      <c r="G31" s="8"/>
      <c r="H31" s="8"/>
      <c r="I31" s="8"/>
    </row>
    <row r="32" spans="1:9" ht="18" customHeight="1" x14ac:dyDescent="0.2">
      <c r="A32" s="8"/>
      <c r="B32" s="8"/>
      <c r="C32" s="8"/>
      <c r="D32" s="8"/>
      <c r="E32" s="8"/>
      <c r="F32" s="8"/>
      <c r="G32" s="8"/>
      <c r="H32" s="8"/>
      <c r="I32" s="8"/>
    </row>
    <row r="33" spans="1:9" ht="18" customHeight="1" x14ac:dyDescent="0.2">
      <c r="A33" s="8"/>
      <c r="B33" s="8"/>
      <c r="C33" s="8"/>
      <c r="D33" s="8"/>
      <c r="E33" s="8"/>
      <c r="F33" s="8"/>
      <c r="G33" s="8"/>
      <c r="H33" s="8"/>
      <c r="I33" s="8"/>
    </row>
    <row r="34" spans="1:9" ht="18" customHeight="1" x14ac:dyDescent="0.2">
      <c r="A34" s="8"/>
      <c r="B34" s="8"/>
      <c r="C34" s="8"/>
      <c r="D34" s="8"/>
      <c r="E34" s="8"/>
      <c r="F34" s="8"/>
      <c r="G34" s="8"/>
      <c r="H34" s="8"/>
      <c r="I34" s="8"/>
    </row>
    <row r="35" spans="1:9" ht="18" customHeight="1" x14ac:dyDescent="0.2">
      <c r="A35" s="8"/>
      <c r="B35" s="8"/>
      <c r="C35" s="8"/>
      <c r="D35" s="8"/>
      <c r="E35" s="8"/>
      <c r="F35" s="8"/>
      <c r="G35" s="8"/>
      <c r="H35" s="8"/>
      <c r="I35" s="8"/>
    </row>
    <row r="36" spans="1:9" ht="18" customHeight="1" x14ac:dyDescent="0.2">
      <c r="A36" s="8"/>
      <c r="B36" s="8"/>
      <c r="C36" s="8"/>
      <c r="D36" s="8"/>
      <c r="E36" s="8"/>
      <c r="F36" s="8"/>
      <c r="G36" s="8"/>
      <c r="H36" s="8"/>
      <c r="I36" s="8"/>
    </row>
    <row r="37" spans="1:9" ht="18" customHeight="1" x14ac:dyDescent="0.2">
      <c r="A37" s="8"/>
      <c r="B37" s="8"/>
      <c r="C37" s="8"/>
      <c r="D37" s="8"/>
      <c r="E37" s="8"/>
      <c r="F37" s="8"/>
      <c r="G37" s="8"/>
      <c r="H37" s="8"/>
      <c r="I37" s="8"/>
    </row>
    <row r="38" spans="1:9" ht="18" customHeight="1" x14ac:dyDescent="0.2">
      <c r="A38" s="8"/>
      <c r="B38" s="8"/>
      <c r="C38" s="8"/>
      <c r="D38" s="8"/>
      <c r="E38" s="8"/>
      <c r="F38" s="8"/>
      <c r="G38" s="8"/>
      <c r="H38" s="8"/>
      <c r="I38" s="8"/>
    </row>
    <row r="39" spans="1:9" ht="18" customHeight="1" x14ac:dyDescent="0.2">
      <c r="A39" s="8"/>
      <c r="B39" s="8"/>
      <c r="C39" s="8"/>
      <c r="D39" s="8"/>
      <c r="E39" s="8"/>
      <c r="F39" s="8"/>
      <c r="G39" s="8"/>
      <c r="H39" s="8"/>
      <c r="I39" s="8"/>
    </row>
    <row r="40" spans="1:9" ht="18" customHeight="1" x14ac:dyDescent="0.2">
      <c r="A40" s="8"/>
      <c r="B40" s="8"/>
      <c r="C40" s="8"/>
      <c r="D40" s="8"/>
      <c r="E40" s="8"/>
      <c r="F40" s="8"/>
      <c r="G40" s="8"/>
      <c r="H40" s="8"/>
      <c r="I40" s="8"/>
    </row>
    <row r="41" spans="1:9" ht="18" customHeight="1" x14ac:dyDescent="0.2">
      <c r="A41" s="8"/>
      <c r="B41" s="8"/>
      <c r="C41" s="8"/>
      <c r="D41" s="8"/>
      <c r="E41" s="8"/>
      <c r="F41" s="8"/>
      <c r="G41" s="8"/>
      <c r="H41" s="8"/>
      <c r="I41" s="8"/>
    </row>
    <row r="42" spans="1:9" ht="18" customHeight="1" x14ac:dyDescent="0.2">
      <c r="A42" s="8"/>
      <c r="B42" s="8"/>
      <c r="C42" s="8"/>
      <c r="D42" s="8"/>
      <c r="E42" s="8"/>
      <c r="F42" s="8"/>
      <c r="G42" s="8"/>
      <c r="H42" s="8"/>
      <c r="I42" s="8"/>
    </row>
    <row r="43" spans="1:9" ht="18" customHeight="1" x14ac:dyDescent="0.2">
      <c r="A43" s="8"/>
      <c r="B43" s="8"/>
      <c r="C43" s="8"/>
      <c r="D43" s="8"/>
      <c r="E43" s="8"/>
      <c r="F43" s="8"/>
      <c r="G43" s="8"/>
      <c r="H43" s="8"/>
      <c r="I43" s="8"/>
    </row>
    <row r="44" spans="1:9" ht="18" customHeight="1" x14ac:dyDescent="0.2">
      <c r="A44" s="8"/>
      <c r="B44" s="8"/>
      <c r="C44" s="8"/>
      <c r="D44" s="8"/>
      <c r="E44" s="8"/>
      <c r="F44" s="8"/>
      <c r="G44" s="8"/>
      <c r="H44" s="8"/>
      <c r="I44" s="8"/>
    </row>
    <row r="45" spans="1:9" ht="18" customHeight="1" x14ac:dyDescent="0.2">
      <c r="A45" s="8"/>
      <c r="B45" s="8"/>
      <c r="C45" s="8"/>
      <c r="D45" s="8"/>
      <c r="E45" s="8"/>
      <c r="F45" s="8"/>
      <c r="G45" s="8"/>
      <c r="H45" s="8"/>
      <c r="I45" s="8"/>
    </row>
    <row r="46" spans="1:9" ht="18" customHeight="1" x14ac:dyDescent="0.2">
      <c r="A46" s="8"/>
      <c r="B46" s="8"/>
      <c r="C46" s="8"/>
      <c r="D46" s="8"/>
      <c r="E46" s="8"/>
      <c r="F46" s="8"/>
      <c r="G46" s="8"/>
      <c r="H46" s="8"/>
      <c r="I46" s="8"/>
    </row>
    <row r="47" spans="1:9" ht="18" customHeight="1" x14ac:dyDescent="0.2">
      <c r="A47" s="8"/>
      <c r="B47" s="8"/>
      <c r="C47" s="8"/>
      <c r="D47" s="8"/>
      <c r="E47" s="8"/>
      <c r="F47" s="8"/>
      <c r="G47" s="8"/>
      <c r="H47" s="8"/>
      <c r="I47" s="8"/>
    </row>
    <row r="48" spans="1:9" ht="18" customHeight="1" x14ac:dyDescent="0.2">
      <c r="A48" s="8"/>
      <c r="B48" s="8"/>
      <c r="C48" s="8"/>
      <c r="D48" s="8"/>
      <c r="E48" s="8"/>
      <c r="F48" s="8"/>
      <c r="G48" s="8"/>
      <c r="H48" s="8"/>
      <c r="I48" s="8"/>
    </row>
    <row r="49" spans="1:9" ht="18" customHeight="1" x14ac:dyDescent="0.2">
      <c r="A49" s="8"/>
      <c r="B49" s="8"/>
      <c r="C49" s="8"/>
      <c r="D49" s="8"/>
      <c r="E49" s="8"/>
      <c r="F49" s="8"/>
      <c r="G49" s="8"/>
      <c r="H49" s="8"/>
      <c r="I49" s="8"/>
    </row>
    <row r="50" spans="1:9" ht="18" customHeight="1" x14ac:dyDescent="0.2">
      <c r="A50" s="8"/>
      <c r="B50" s="8"/>
      <c r="C50" s="8"/>
      <c r="D50" s="8"/>
      <c r="E50" s="8"/>
      <c r="F50" s="8"/>
      <c r="G50" s="8"/>
      <c r="H50" s="8"/>
      <c r="I50" s="8"/>
    </row>
    <row r="51" spans="1:9" ht="18" customHeight="1" x14ac:dyDescent="0.2">
      <c r="A51" s="8"/>
      <c r="B51" s="8"/>
      <c r="C51" s="8"/>
      <c r="D51" s="8"/>
      <c r="E51" s="8"/>
      <c r="F51" s="8"/>
      <c r="G51" s="8"/>
      <c r="H51" s="8"/>
      <c r="I51" s="8"/>
    </row>
    <row r="52" spans="1:9" ht="18" customHeight="1" x14ac:dyDescent="0.2">
      <c r="A52" s="8"/>
      <c r="B52" s="8"/>
      <c r="C52" s="8"/>
      <c r="D52" s="8"/>
      <c r="E52" s="8"/>
      <c r="F52" s="8"/>
      <c r="G52" s="8"/>
      <c r="H52" s="8"/>
      <c r="I52" s="8"/>
    </row>
    <row r="53" spans="1:9" ht="18" customHeight="1" x14ac:dyDescent="0.2">
      <c r="A53" s="8"/>
      <c r="B53" s="8"/>
      <c r="C53" s="8"/>
      <c r="D53" s="8"/>
      <c r="E53" s="8"/>
      <c r="F53" s="8"/>
      <c r="G53" s="8"/>
      <c r="H53" s="8"/>
      <c r="I53" s="8"/>
    </row>
    <row r="54" spans="1:9" ht="18" customHeight="1" x14ac:dyDescent="0.2">
      <c r="A54" s="8"/>
      <c r="B54" s="8"/>
      <c r="C54" s="8"/>
      <c r="D54" s="8"/>
      <c r="E54" s="8"/>
      <c r="F54" s="8"/>
      <c r="G54" s="8"/>
      <c r="H54" s="8"/>
      <c r="I54" s="8"/>
    </row>
  </sheetData>
  <mergeCells count="2">
    <mergeCell ref="A1:I1"/>
    <mergeCell ref="A2:I2"/>
  </mergeCells>
  <dataValidations count="1">
    <dataValidation type="list" allowBlank="1" sqref="F5:G54" xr:uid="{00000000-0002-0000-0600-000000000000}">
      <formula1>"1,2,3,4,5"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193669"/>
  </sheetPr>
  <dimension ref="A1:H84"/>
  <sheetViews>
    <sheetView showGridLines="0" workbookViewId="0">
      <pane ySplit="4" topLeftCell="A5" activePane="bottomLeft" state="frozen"/>
      <selection pane="bottomLeft" activeCell="G16" sqref="G16"/>
    </sheetView>
  </sheetViews>
  <sheetFormatPr baseColWidth="10" defaultColWidth="8.83203125" defaultRowHeight="15" x14ac:dyDescent="0.2"/>
  <cols>
    <col min="1" max="3" width="12" customWidth="1"/>
    <col min="4" max="5" width="16" customWidth="1"/>
    <col min="6" max="6" width="18" customWidth="1"/>
    <col min="7" max="7" width="38" customWidth="1"/>
    <col min="8" max="8" width="14" customWidth="1"/>
  </cols>
  <sheetData>
    <row r="1" spans="1:8" ht="24" customHeight="1" x14ac:dyDescent="0.2">
      <c r="A1" s="13" t="s">
        <v>179</v>
      </c>
      <c r="B1" s="14"/>
      <c r="C1" s="14"/>
      <c r="D1" s="14"/>
      <c r="E1" s="14"/>
      <c r="F1" s="14"/>
      <c r="G1" s="14"/>
      <c r="H1" s="14"/>
    </row>
    <row r="2" spans="1:8" ht="19" customHeight="1" x14ac:dyDescent="0.2">
      <c r="A2" s="15" t="s">
        <v>180</v>
      </c>
      <c r="B2" s="14"/>
      <c r="C2" s="14"/>
      <c r="D2" s="14"/>
      <c r="E2" s="14"/>
      <c r="F2" s="14"/>
      <c r="G2" s="14"/>
      <c r="H2" s="14"/>
    </row>
    <row r="4" spans="1:8" ht="32" customHeight="1" x14ac:dyDescent="0.2">
      <c r="A4" s="5" t="s">
        <v>51</v>
      </c>
      <c r="B4" s="5" t="s">
        <v>181</v>
      </c>
      <c r="C4" s="5" t="s">
        <v>182</v>
      </c>
      <c r="D4" s="5" t="s">
        <v>183</v>
      </c>
      <c r="E4" s="5" t="s">
        <v>184</v>
      </c>
      <c r="F4" s="5" t="s">
        <v>185</v>
      </c>
      <c r="G4" s="5" t="s">
        <v>186</v>
      </c>
      <c r="H4" s="5" t="s">
        <v>92</v>
      </c>
    </row>
    <row r="5" spans="1:8" ht="28" customHeight="1" x14ac:dyDescent="0.2">
      <c r="A5" s="8" t="s">
        <v>67</v>
      </c>
      <c r="B5" s="8" t="s">
        <v>187</v>
      </c>
      <c r="C5" s="8" t="s">
        <v>101</v>
      </c>
      <c r="D5" s="8" t="s">
        <v>107</v>
      </c>
      <c r="E5" s="8">
        <v>3</v>
      </c>
      <c r="F5" s="8">
        <v>3</v>
      </c>
      <c r="G5" s="8" t="s">
        <v>188</v>
      </c>
      <c r="H5" s="8" t="s">
        <v>70</v>
      </c>
    </row>
    <row r="6" spans="1:8" ht="22" customHeight="1" x14ac:dyDescent="0.2">
      <c r="A6" s="8" t="s">
        <v>75</v>
      </c>
      <c r="B6" s="8" t="s">
        <v>187</v>
      </c>
      <c r="C6" s="8" t="s">
        <v>101</v>
      </c>
      <c r="D6" s="8" t="s">
        <v>101</v>
      </c>
      <c r="E6" s="8">
        <v>3</v>
      </c>
      <c r="F6" s="8">
        <v>3</v>
      </c>
      <c r="G6" s="8" t="s">
        <v>189</v>
      </c>
      <c r="H6" s="8" t="s">
        <v>78</v>
      </c>
    </row>
    <row r="7" spans="1:8" ht="22" customHeight="1" x14ac:dyDescent="0.2">
      <c r="A7" s="8" t="s">
        <v>82</v>
      </c>
      <c r="B7" s="8" t="s">
        <v>187</v>
      </c>
      <c r="C7" s="8" t="s">
        <v>107</v>
      </c>
      <c r="D7" s="8" t="s">
        <v>107</v>
      </c>
      <c r="E7" s="8">
        <v>4</v>
      </c>
      <c r="F7" s="8">
        <v>4</v>
      </c>
      <c r="G7" s="8" t="s">
        <v>190</v>
      </c>
      <c r="H7" s="8" t="s">
        <v>85</v>
      </c>
    </row>
    <row r="8" spans="1:8" ht="18" customHeight="1" x14ac:dyDescent="0.2">
      <c r="A8" s="8"/>
      <c r="B8" s="8"/>
      <c r="C8" s="8"/>
      <c r="D8" s="8"/>
      <c r="E8" s="8"/>
      <c r="F8" s="8"/>
      <c r="G8" s="8"/>
      <c r="H8" s="8"/>
    </row>
    <row r="9" spans="1:8" ht="18" customHeight="1" x14ac:dyDescent="0.2">
      <c r="A9" s="8"/>
      <c r="B9" s="8"/>
      <c r="C9" s="8"/>
      <c r="D9" s="8"/>
      <c r="E9" s="8"/>
      <c r="F9" s="8"/>
      <c r="G9" s="8"/>
      <c r="H9" s="8"/>
    </row>
    <row r="10" spans="1:8" ht="18" customHeight="1" x14ac:dyDescent="0.2">
      <c r="A10" s="8"/>
      <c r="B10" s="8"/>
      <c r="C10" s="8"/>
      <c r="D10" s="8"/>
      <c r="E10" s="8"/>
      <c r="F10" s="8"/>
      <c r="G10" s="8"/>
      <c r="H10" s="8"/>
    </row>
    <row r="11" spans="1:8" ht="18" customHeight="1" x14ac:dyDescent="0.2">
      <c r="A11" s="8"/>
      <c r="B11" s="8"/>
      <c r="C11" s="8"/>
      <c r="D11" s="8"/>
      <c r="E11" s="8"/>
      <c r="F11" s="8"/>
      <c r="G11" s="8"/>
      <c r="H11" s="8"/>
    </row>
    <row r="12" spans="1:8" ht="18" customHeight="1" x14ac:dyDescent="0.2">
      <c r="A12" s="8"/>
      <c r="B12" s="8"/>
      <c r="C12" s="8"/>
      <c r="D12" s="8"/>
      <c r="E12" s="8"/>
      <c r="F12" s="8"/>
      <c r="G12" s="8"/>
      <c r="H12" s="8"/>
    </row>
    <row r="13" spans="1:8" ht="18" customHeight="1" x14ac:dyDescent="0.2">
      <c r="A13" s="8"/>
      <c r="B13" s="8"/>
      <c r="C13" s="8"/>
      <c r="D13" s="8"/>
      <c r="E13" s="8"/>
      <c r="F13" s="8"/>
      <c r="G13" s="8"/>
      <c r="H13" s="8"/>
    </row>
    <row r="14" spans="1:8" ht="18" customHeight="1" x14ac:dyDescent="0.2">
      <c r="A14" s="8"/>
      <c r="B14" s="8"/>
      <c r="C14" s="8"/>
      <c r="D14" s="8"/>
      <c r="E14" s="8"/>
      <c r="F14" s="8"/>
      <c r="G14" s="8"/>
      <c r="H14" s="8"/>
    </row>
    <row r="15" spans="1:8" ht="18" customHeight="1" x14ac:dyDescent="0.2">
      <c r="A15" s="8"/>
      <c r="B15" s="8"/>
      <c r="C15" s="8"/>
      <c r="D15" s="8"/>
      <c r="E15" s="8"/>
      <c r="F15" s="8"/>
      <c r="G15" s="8"/>
      <c r="H15" s="8"/>
    </row>
    <row r="16" spans="1:8" ht="18" customHeight="1" x14ac:dyDescent="0.2">
      <c r="A16" s="8"/>
      <c r="B16" s="8"/>
      <c r="C16" s="8"/>
      <c r="D16" s="8"/>
      <c r="E16" s="8"/>
      <c r="F16" s="8"/>
      <c r="G16" s="8"/>
      <c r="H16" s="8"/>
    </row>
    <row r="17" spans="1:8" ht="18" customHeight="1" x14ac:dyDescent="0.2">
      <c r="A17" s="8"/>
      <c r="B17" s="8"/>
      <c r="C17" s="8"/>
      <c r="D17" s="8"/>
      <c r="E17" s="8"/>
      <c r="F17" s="8"/>
      <c r="G17" s="8"/>
      <c r="H17" s="8"/>
    </row>
    <row r="18" spans="1:8" ht="18" customHeight="1" x14ac:dyDescent="0.2">
      <c r="A18" s="8"/>
      <c r="B18" s="8"/>
      <c r="C18" s="8"/>
      <c r="D18" s="8"/>
      <c r="E18" s="8"/>
      <c r="F18" s="8"/>
      <c r="G18" s="8"/>
      <c r="H18" s="8"/>
    </row>
    <row r="19" spans="1:8" ht="18" customHeight="1" x14ac:dyDescent="0.2">
      <c r="A19" s="8"/>
      <c r="B19" s="8"/>
      <c r="C19" s="8"/>
      <c r="D19" s="8"/>
      <c r="E19" s="8"/>
      <c r="F19" s="8"/>
      <c r="G19" s="8"/>
      <c r="H19" s="8"/>
    </row>
    <row r="20" spans="1:8" ht="18" customHeight="1" x14ac:dyDescent="0.2">
      <c r="A20" s="8"/>
      <c r="B20" s="8"/>
      <c r="C20" s="8"/>
      <c r="D20" s="8"/>
      <c r="E20" s="8"/>
      <c r="F20" s="8"/>
      <c r="G20" s="8"/>
      <c r="H20" s="8"/>
    </row>
    <row r="21" spans="1:8" ht="18" customHeight="1" x14ac:dyDescent="0.2">
      <c r="A21" s="8"/>
      <c r="B21" s="8"/>
      <c r="C21" s="8"/>
      <c r="D21" s="8"/>
      <c r="E21" s="8"/>
      <c r="F21" s="8"/>
      <c r="G21" s="8"/>
      <c r="H21" s="8"/>
    </row>
    <row r="22" spans="1:8" ht="18" customHeight="1" x14ac:dyDescent="0.2">
      <c r="A22" s="8"/>
      <c r="B22" s="8"/>
      <c r="C22" s="8"/>
      <c r="D22" s="8"/>
      <c r="E22" s="8"/>
      <c r="F22" s="8"/>
      <c r="G22" s="8"/>
      <c r="H22" s="8"/>
    </row>
    <row r="23" spans="1:8" ht="18" customHeight="1" x14ac:dyDescent="0.2">
      <c r="A23" s="8"/>
      <c r="B23" s="8"/>
      <c r="C23" s="8"/>
      <c r="D23" s="8"/>
      <c r="E23" s="8"/>
      <c r="F23" s="8"/>
      <c r="G23" s="8"/>
      <c r="H23" s="8"/>
    </row>
    <row r="24" spans="1:8" ht="18" customHeight="1" x14ac:dyDescent="0.2">
      <c r="A24" s="8"/>
      <c r="B24" s="8"/>
      <c r="C24" s="8"/>
      <c r="D24" s="8"/>
      <c r="E24" s="8"/>
      <c r="F24" s="8"/>
      <c r="G24" s="8"/>
      <c r="H24" s="8"/>
    </row>
    <row r="25" spans="1:8" ht="18" customHeight="1" x14ac:dyDescent="0.2">
      <c r="A25" s="8"/>
      <c r="B25" s="8"/>
      <c r="C25" s="8"/>
      <c r="D25" s="8"/>
      <c r="E25" s="8"/>
      <c r="F25" s="8"/>
      <c r="G25" s="8"/>
      <c r="H25" s="8"/>
    </row>
    <row r="26" spans="1:8" ht="18" customHeight="1" x14ac:dyDescent="0.2">
      <c r="A26" s="8"/>
      <c r="B26" s="8"/>
      <c r="C26" s="8"/>
      <c r="D26" s="8"/>
      <c r="E26" s="8"/>
      <c r="F26" s="8"/>
      <c r="G26" s="8"/>
      <c r="H26" s="8"/>
    </row>
    <row r="27" spans="1:8" ht="18" customHeight="1" x14ac:dyDescent="0.2">
      <c r="A27" s="8"/>
      <c r="B27" s="8"/>
      <c r="C27" s="8"/>
      <c r="D27" s="8"/>
      <c r="E27" s="8"/>
      <c r="F27" s="8"/>
      <c r="G27" s="8"/>
      <c r="H27" s="8"/>
    </row>
    <row r="28" spans="1:8" ht="18" customHeight="1" x14ac:dyDescent="0.2">
      <c r="A28" s="8"/>
      <c r="B28" s="8"/>
      <c r="C28" s="8"/>
      <c r="D28" s="8"/>
      <c r="E28" s="8"/>
      <c r="F28" s="8"/>
      <c r="G28" s="8"/>
      <c r="H28" s="8"/>
    </row>
    <row r="29" spans="1:8" ht="18" customHeight="1" x14ac:dyDescent="0.2">
      <c r="A29" s="8"/>
      <c r="B29" s="8"/>
      <c r="C29" s="8"/>
      <c r="D29" s="8"/>
      <c r="E29" s="8"/>
      <c r="F29" s="8"/>
      <c r="G29" s="8"/>
      <c r="H29" s="8"/>
    </row>
    <row r="30" spans="1:8" ht="18" customHeight="1" x14ac:dyDescent="0.2">
      <c r="A30" s="8"/>
      <c r="B30" s="8"/>
      <c r="C30" s="8"/>
      <c r="D30" s="8"/>
      <c r="E30" s="8"/>
      <c r="F30" s="8"/>
      <c r="G30" s="8"/>
      <c r="H30" s="8"/>
    </row>
    <row r="31" spans="1:8" ht="18" customHeight="1" x14ac:dyDescent="0.2">
      <c r="A31" s="8"/>
      <c r="B31" s="8"/>
      <c r="C31" s="8"/>
      <c r="D31" s="8"/>
      <c r="E31" s="8"/>
      <c r="F31" s="8"/>
      <c r="G31" s="8"/>
      <c r="H31" s="8"/>
    </row>
    <row r="32" spans="1:8" ht="18" customHeight="1" x14ac:dyDescent="0.2">
      <c r="A32" s="8"/>
      <c r="B32" s="8"/>
      <c r="C32" s="8"/>
      <c r="D32" s="8"/>
      <c r="E32" s="8"/>
      <c r="F32" s="8"/>
      <c r="G32" s="8"/>
      <c r="H32" s="8"/>
    </row>
    <row r="33" spans="1:8" ht="18" customHeight="1" x14ac:dyDescent="0.2">
      <c r="A33" s="8"/>
      <c r="B33" s="8"/>
      <c r="C33" s="8"/>
      <c r="D33" s="8"/>
      <c r="E33" s="8"/>
      <c r="F33" s="8"/>
      <c r="G33" s="8"/>
      <c r="H33" s="8"/>
    </row>
    <row r="34" spans="1:8" ht="18" customHeight="1" x14ac:dyDescent="0.2">
      <c r="A34" s="8"/>
      <c r="B34" s="8"/>
      <c r="C34" s="8"/>
      <c r="D34" s="8"/>
      <c r="E34" s="8"/>
      <c r="F34" s="8"/>
      <c r="G34" s="8"/>
      <c r="H34" s="8"/>
    </row>
    <row r="35" spans="1:8" ht="18" customHeight="1" x14ac:dyDescent="0.2">
      <c r="A35" s="8"/>
      <c r="B35" s="8"/>
      <c r="C35" s="8"/>
      <c r="D35" s="8"/>
      <c r="E35" s="8"/>
      <c r="F35" s="8"/>
      <c r="G35" s="8"/>
      <c r="H35" s="8"/>
    </row>
    <row r="36" spans="1:8" ht="18" customHeight="1" x14ac:dyDescent="0.2">
      <c r="A36" s="8"/>
      <c r="B36" s="8"/>
      <c r="C36" s="8"/>
      <c r="D36" s="8"/>
      <c r="E36" s="8"/>
      <c r="F36" s="8"/>
      <c r="G36" s="8"/>
      <c r="H36" s="8"/>
    </row>
    <row r="37" spans="1:8" ht="18" customHeight="1" x14ac:dyDescent="0.2">
      <c r="A37" s="8"/>
      <c r="B37" s="8"/>
      <c r="C37" s="8"/>
      <c r="D37" s="8"/>
      <c r="E37" s="8"/>
      <c r="F37" s="8"/>
      <c r="G37" s="8"/>
      <c r="H37" s="8"/>
    </row>
    <row r="38" spans="1:8" ht="18" customHeight="1" x14ac:dyDescent="0.2">
      <c r="A38" s="8"/>
      <c r="B38" s="8"/>
      <c r="C38" s="8"/>
      <c r="D38" s="8"/>
      <c r="E38" s="8"/>
      <c r="F38" s="8"/>
      <c r="G38" s="8"/>
      <c r="H38" s="8"/>
    </row>
    <row r="39" spans="1:8" ht="18" customHeight="1" x14ac:dyDescent="0.2">
      <c r="A39" s="8"/>
      <c r="B39" s="8"/>
      <c r="C39" s="8"/>
      <c r="D39" s="8"/>
      <c r="E39" s="8"/>
      <c r="F39" s="8"/>
      <c r="G39" s="8"/>
      <c r="H39" s="8"/>
    </row>
    <row r="40" spans="1:8" ht="18" customHeight="1" x14ac:dyDescent="0.2">
      <c r="A40" s="8"/>
      <c r="B40" s="8"/>
      <c r="C40" s="8"/>
      <c r="D40" s="8"/>
      <c r="E40" s="8"/>
      <c r="F40" s="8"/>
      <c r="G40" s="8"/>
      <c r="H40" s="8"/>
    </row>
    <row r="41" spans="1:8" ht="18" customHeight="1" x14ac:dyDescent="0.2">
      <c r="A41" s="8"/>
      <c r="B41" s="8"/>
      <c r="C41" s="8"/>
      <c r="D41" s="8"/>
      <c r="E41" s="8"/>
      <c r="F41" s="8"/>
      <c r="G41" s="8"/>
      <c r="H41" s="8"/>
    </row>
    <row r="42" spans="1:8" ht="18" customHeight="1" x14ac:dyDescent="0.2">
      <c r="A42" s="8"/>
      <c r="B42" s="8"/>
      <c r="C42" s="8"/>
      <c r="D42" s="8"/>
      <c r="E42" s="8"/>
      <c r="F42" s="8"/>
      <c r="G42" s="8"/>
      <c r="H42" s="8"/>
    </row>
    <row r="43" spans="1:8" ht="18" customHeight="1" x14ac:dyDescent="0.2">
      <c r="A43" s="8"/>
      <c r="B43" s="8"/>
      <c r="C43" s="8"/>
      <c r="D43" s="8"/>
      <c r="E43" s="8"/>
      <c r="F43" s="8"/>
      <c r="G43" s="8"/>
      <c r="H43" s="8"/>
    </row>
    <row r="44" spans="1:8" ht="18" customHeight="1" x14ac:dyDescent="0.2">
      <c r="A44" s="8"/>
      <c r="B44" s="8"/>
      <c r="C44" s="8"/>
      <c r="D44" s="8"/>
      <c r="E44" s="8"/>
      <c r="F44" s="8"/>
      <c r="G44" s="8"/>
      <c r="H44" s="8"/>
    </row>
    <row r="45" spans="1:8" ht="18" customHeight="1" x14ac:dyDescent="0.2">
      <c r="A45" s="8"/>
      <c r="B45" s="8"/>
      <c r="C45" s="8"/>
      <c r="D45" s="8"/>
      <c r="E45" s="8"/>
      <c r="F45" s="8"/>
      <c r="G45" s="8"/>
      <c r="H45" s="8"/>
    </row>
    <row r="46" spans="1:8" ht="18" customHeight="1" x14ac:dyDescent="0.2">
      <c r="A46" s="8"/>
      <c r="B46" s="8"/>
      <c r="C46" s="8"/>
      <c r="D46" s="8"/>
      <c r="E46" s="8"/>
      <c r="F46" s="8"/>
      <c r="G46" s="8"/>
      <c r="H46" s="8"/>
    </row>
    <row r="47" spans="1:8" ht="18" customHeight="1" x14ac:dyDescent="0.2">
      <c r="A47" s="8"/>
      <c r="B47" s="8"/>
      <c r="C47" s="8"/>
      <c r="D47" s="8"/>
      <c r="E47" s="8"/>
      <c r="F47" s="8"/>
      <c r="G47" s="8"/>
      <c r="H47" s="8"/>
    </row>
    <row r="48" spans="1:8" ht="18" customHeight="1" x14ac:dyDescent="0.2">
      <c r="A48" s="8"/>
      <c r="B48" s="8"/>
      <c r="C48" s="8"/>
      <c r="D48" s="8"/>
      <c r="E48" s="8"/>
      <c r="F48" s="8"/>
      <c r="G48" s="8"/>
      <c r="H48" s="8"/>
    </row>
    <row r="49" spans="1:8" ht="18" customHeight="1" x14ac:dyDescent="0.2">
      <c r="A49" s="8"/>
      <c r="B49" s="8"/>
      <c r="C49" s="8"/>
      <c r="D49" s="8"/>
      <c r="E49" s="8"/>
      <c r="F49" s="8"/>
      <c r="G49" s="8"/>
      <c r="H49" s="8"/>
    </row>
    <row r="50" spans="1:8" ht="18" customHeight="1" x14ac:dyDescent="0.2">
      <c r="A50" s="8"/>
      <c r="B50" s="8"/>
      <c r="C50" s="8"/>
      <c r="D50" s="8"/>
      <c r="E50" s="8"/>
      <c r="F50" s="8"/>
      <c r="G50" s="8"/>
      <c r="H50" s="8"/>
    </row>
    <row r="51" spans="1:8" ht="18" customHeight="1" x14ac:dyDescent="0.2">
      <c r="A51" s="8"/>
      <c r="B51" s="8"/>
      <c r="C51" s="8"/>
      <c r="D51" s="8"/>
      <c r="E51" s="8"/>
      <c r="F51" s="8"/>
      <c r="G51" s="8"/>
      <c r="H51" s="8"/>
    </row>
    <row r="52" spans="1:8" ht="18" customHeight="1" x14ac:dyDescent="0.2">
      <c r="A52" s="8"/>
      <c r="B52" s="8"/>
      <c r="C52" s="8"/>
      <c r="D52" s="8"/>
      <c r="E52" s="8"/>
      <c r="F52" s="8"/>
      <c r="G52" s="8"/>
      <c r="H52" s="8"/>
    </row>
    <row r="53" spans="1:8" ht="18" customHeight="1" x14ac:dyDescent="0.2">
      <c r="A53" s="8"/>
      <c r="B53" s="8"/>
      <c r="C53" s="8"/>
      <c r="D53" s="8"/>
      <c r="E53" s="8"/>
      <c r="F53" s="8"/>
      <c r="G53" s="8"/>
      <c r="H53" s="8"/>
    </row>
    <row r="54" spans="1:8" ht="18" customHeight="1" x14ac:dyDescent="0.2">
      <c r="A54" s="8"/>
      <c r="B54" s="8"/>
      <c r="C54" s="8"/>
      <c r="D54" s="8"/>
      <c r="E54" s="8"/>
      <c r="F54" s="8"/>
      <c r="G54" s="8"/>
      <c r="H54" s="8"/>
    </row>
    <row r="55" spans="1:8" ht="18" customHeight="1" x14ac:dyDescent="0.2">
      <c r="A55" s="8"/>
      <c r="B55" s="8"/>
      <c r="C55" s="8"/>
      <c r="D55" s="8"/>
      <c r="E55" s="8"/>
      <c r="F55" s="8"/>
      <c r="G55" s="8"/>
      <c r="H55" s="8"/>
    </row>
    <row r="56" spans="1:8" ht="18" customHeight="1" x14ac:dyDescent="0.2">
      <c r="A56" s="8"/>
      <c r="B56" s="8"/>
      <c r="C56" s="8"/>
      <c r="D56" s="8"/>
      <c r="E56" s="8"/>
      <c r="F56" s="8"/>
      <c r="G56" s="8"/>
      <c r="H56" s="8"/>
    </row>
    <row r="57" spans="1:8" ht="18" customHeight="1" x14ac:dyDescent="0.2">
      <c r="A57" s="8"/>
      <c r="B57" s="8"/>
      <c r="C57" s="8"/>
      <c r="D57" s="8"/>
      <c r="E57" s="8"/>
      <c r="F57" s="8"/>
      <c r="G57" s="8"/>
      <c r="H57" s="8"/>
    </row>
    <row r="58" spans="1:8" ht="18" customHeight="1" x14ac:dyDescent="0.2">
      <c r="A58" s="8"/>
      <c r="B58" s="8"/>
      <c r="C58" s="8"/>
      <c r="D58" s="8"/>
      <c r="E58" s="8"/>
      <c r="F58" s="8"/>
      <c r="G58" s="8"/>
      <c r="H58" s="8"/>
    </row>
    <row r="59" spans="1:8" ht="18" customHeight="1" x14ac:dyDescent="0.2">
      <c r="A59" s="8"/>
      <c r="B59" s="8"/>
      <c r="C59" s="8"/>
      <c r="D59" s="8"/>
      <c r="E59" s="8"/>
      <c r="F59" s="8"/>
      <c r="G59" s="8"/>
      <c r="H59" s="8"/>
    </row>
    <row r="60" spans="1:8" ht="18" customHeight="1" x14ac:dyDescent="0.2">
      <c r="A60" s="8"/>
      <c r="B60" s="8"/>
      <c r="C60" s="8"/>
      <c r="D60" s="8"/>
      <c r="E60" s="8"/>
      <c r="F60" s="8"/>
      <c r="G60" s="8"/>
      <c r="H60" s="8"/>
    </row>
    <row r="61" spans="1:8" ht="18" customHeight="1" x14ac:dyDescent="0.2">
      <c r="A61" s="8"/>
      <c r="B61" s="8"/>
      <c r="C61" s="8"/>
      <c r="D61" s="8"/>
      <c r="E61" s="8"/>
      <c r="F61" s="8"/>
      <c r="G61" s="8"/>
      <c r="H61" s="8"/>
    </row>
    <row r="62" spans="1:8" ht="18" customHeight="1" x14ac:dyDescent="0.2">
      <c r="A62" s="8"/>
      <c r="B62" s="8"/>
      <c r="C62" s="8"/>
      <c r="D62" s="8"/>
      <c r="E62" s="8"/>
      <c r="F62" s="8"/>
      <c r="G62" s="8"/>
      <c r="H62" s="8"/>
    </row>
    <row r="63" spans="1:8" ht="18" customHeight="1" x14ac:dyDescent="0.2">
      <c r="A63" s="8"/>
      <c r="B63" s="8"/>
      <c r="C63" s="8"/>
      <c r="D63" s="8"/>
      <c r="E63" s="8"/>
      <c r="F63" s="8"/>
      <c r="G63" s="8"/>
      <c r="H63" s="8"/>
    </row>
    <row r="64" spans="1:8" ht="18" customHeight="1" x14ac:dyDescent="0.2">
      <c r="A64" s="8"/>
      <c r="B64" s="8"/>
      <c r="C64" s="8"/>
      <c r="D64" s="8"/>
      <c r="E64" s="8"/>
      <c r="F64" s="8"/>
      <c r="G64" s="8"/>
      <c r="H64" s="8"/>
    </row>
    <row r="65" spans="1:8" ht="18" customHeight="1" x14ac:dyDescent="0.2">
      <c r="A65" s="8"/>
      <c r="B65" s="8"/>
      <c r="C65" s="8"/>
      <c r="D65" s="8"/>
      <c r="E65" s="8"/>
      <c r="F65" s="8"/>
      <c r="G65" s="8"/>
      <c r="H65" s="8"/>
    </row>
    <row r="66" spans="1:8" ht="18" customHeight="1" x14ac:dyDescent="0.2">
      <c r="A66" s="8"/>
      <c r="B66" s="8"/>
      <c r="C66" s="8"/>
      <c r="D66" s="8"/>
      <c r="E66" s="8"/>
      <c r="F66" s="8"/>
      <c r="G66" s="8"/>
      <c r="H66" s="8"/>
    </row>
    <row r="67" spans="1:8" ht="18" customHeight="1" x14ac:dyDescent="0.2">
      <c r="A67" s="8"/>
      <c r="B67" s="8"/>
      <c r="C67" s="8"/>
      <c r="D67" s="8"/>
      <c r="E67" s="8"/>
      <c r="F67" s="8"/>
      <c r="G67" s="8"/>
      <c r="H67" s="8"/>
    </row>
    <row r="68" spans="1:8" ht="18" customHeight="1" x14ac:dyDescent="0.2">
      <c r="A68" s="8"/>
      <c r="B68" s="8"/>
      <c r="C68" s="8"/>
      <c r="D68" s="8"/>
      <c r="E68" s="8"/>
      <c r="F68" s="8"/>
      <c r="G68" s="8"/>
      <c r="H68" s="8"/>
    </row>
    <row r="69" spans="1:8" ht="18" customHeight="1" x14ac:dyDescent="0.2">
      <c r="A69" s="8"/>
      <c r="B69" s="8"/>
      <c r="C69" s="8"/>
      <c r="D69" s="8"/>
      <c r="E69" s="8"/>
      <c r="F69" s="8"/>
      <c r="G69" s="8"/>
      <c r="H69" s="8"/>
    </row>
    <row r="70" spans="1:8" ht="18" customHeight="1" x14ac:dyDescent="0.2">
      <c r="A70" s="8"/>
      <c r="B70" s="8"/>
      <c r="C70" s="8"/>
      <c r="D70" s="8"/>
      <c r="E70" s="8"/>
      <c r="F70" s="8"/>
      <c r="G70" s="8"/>
      <c r="H70" s="8"/>
    </row>
    <row r="71" spans="1:8" ht="18" customHeight="1" x14ac:dyDescent="0.2">
      <c r="A71" s="8"/>
      <c r="B71" s="8"/>
      <c r="C71" s="8"/>
      <c r="D71" s="8"/>
      <c r="E71" s="8"/>
      <c r="F71" s="8"/>
      <c r="G71" s="8"/>
      <c r="H71" s="8"/>
    </row>
    <row r="72" spans="1:8" ht="18" customHeight="1" x14ac:dyDescent="0.2">
      <c r="A72" s="8"/>
      <c r="B72" s="8"/>
      <c r="C72" s="8"/>
      <c r="D72" s="8"/>
      <c r="E72" s="8"/>
      <c r="F72" s="8"/>
      <c r="G72" s="8"/>
      <c r="H72" s="8"/>
    </row>
    <row r="73" spans="1:8" ht="18" customHeight="1" x14ac:dyDescent="0.2">
      <c r="A73" s="8"/>
      <c r="B73" s="8"/>
      <c r="C73" s="8"/>
      <c r="D73" s="8"/>
      <c r="E73" s="8"/>
      <c r="F73" s="8"/>
      <c r="G73" s="8"/>
      <c r="H73" s="8"/>
    </row>
    <row r="74" spans="1:8" ht="18" customHeight="1" x14ac:dyDescent="0.2">
      <c r="A74" s="8"/>
      <c r="B74" s="8"/>
      <c r="C74" s="8"/>
      <c r="D74" s="8"/>
      <c r="E74" s="8"/>
      <c r="F74" s="8"/>
      <c r="G74" s="8"/>
      <c r="H74" s="8"/>
    </row>
    <row r="75" spans="1:8" ht="18" customHeight="1" x14ac:dyDescent="0.2">
      <c r="A75" s="8"/>
      <c r="B75" s="8"/>
      <c r="C75" s="8"/>
      <c r="D75" s="8"/>
      <c r="E75" s="8"/>
      <c r="F75" s="8"/>
      <c r="G75" s="8"/>
      <c r="H75" s="8"/>
    </row>
    <row r="76" spans="1:8" ht="18" customHeight="1" x14ac:dyDescent="0.2">
      <c r="A76" s="8"/>
      <c r="B76" s="8"/>
      <c r="C76" s="8"/>
      <c r="D76" s="8"/>
      <c r="E76" s="8"/>
      <c r="F76" s="8"/>
      <c r="G76" s="8"/>
      <c r="H76" s="8"/>
    </row>
    <row r="77" spans="1:8" ht="18" customHeight="1" x14ac:dyDescent="0.2">
      <c r="A77" s="8"/>
      <c r="B77" s="8"/>
      <c r="C77" s="8"/>
      <c r="D77" s="8"/>
      <c r="E77" s="8"/>
      <c r="F77" s="8"/>
      <c r="G77" s="8"/>
      <c r="H77" s="8"/>
    </row>
    <row r="78" spans="1:8" ht="18" customHeight="1" x14ac:dyDescent="0.2">
      <c r="A78" s="8"/>
      <c r="B78" s="8"/>
      <c r="C78" s="8"/>
      <c r="D78" s="8"/>
      <c r="E78" s="8"/>
      <c r="F78" s="8"/>
      <c r="G78" s="8"/>
      <c r="H78" s="8"/>
    </row>
    <row r="79" spans="1:8" ht="18" customHeight="1" x14ac:dyDescent="0.2">
      <c r="A79" s="8"/>
      <c r="B79" s="8"/>
      <c r="C79" s="8"/>
      <c r="D79" s="8"/>
      <c r="E79" s="8"/>
      <c r="F79" s="8"/>
      <c r="G79" s="8"/>
      <c r="H79" s="8"/>
    </row>
    <row r="80" spans="1:8" ht="18" customHeight="1" x14ac:dyDescent="0.2">
      <c r="A80" s="8"/>
      <c r="B80" s="8"/>
      <c r="C80" s="8"/>
      <c r="D80" s="8"/>
      <c r="E80" s="8"/>
      <c r="F80" s="8"/>
      <c r="G80" s="8"/>
      <c r="H80" s="8"/>
    </row>
    <row r="81" spans="1:8" ht="18" customHeight="1" x14ac:dyDescent="0.2">
      <c r="A81" s="8"/>
      <c r="B81" s="8"/>
      <c r="C81" s="8"/>
      <c r="D81" s="8"/>
      <c r="E81" s="8"/>
      <c r="F81" s="8"/>
      <c r="G81" s="8"/>
      <c r="H81" s="8"/>
    </row>
    <row r="82" spans="1:8" ht="18" customHeight="1" x14ac:dyDescent="0.2">
      <c r="A82" s="8"/>
      <c r="B82" s="8"/>
      <c r="C82" s="8"/>
      <c r="D82" s="8"/>
      <c r="E82" s="8"/>
      <c r="F82" s="8"/>
      <c r="G82" s="8"/>
      <c r="H82" s="8"/>
    </row>
    <row r="83" spans="1:8" ht="18" customHeight="1" x14ac:dyDescent="0.2">
      <c r="A83" s="8"/>
      <c r="B83" s="8"/>
      <c r="C83" s="8"/>
      <c r="D83" s="8"/>
      <c r="E83" s="8"/>
      <c r="F83" s="8"/>
      <c r="G83" s="8"/>
      <c r="H83" s="8"/>
    </row>
    <row r="84" spans="1:8" ht="18" customHeight="1" x14ac:dyDescent="0.2">
      <c r="A84" s="8"/>
      <c r="B84" s="8"/>
      <c r="C84" s="8"/>
      <c r="D84" s="8"/>
      <c r="E84" s="8"/>
      <c r="F84" s="8"/>
      <c r="G84" s="8"/>
      <c r="H84" s="8"/>
    </row>
  </sheetData>
  <mergeCells count="2">
    <mergeCell ref="A2:H2"/>
    <mergeCell ref="A1:H1"/>
  </mergeCells>
  <dataValidations count="1">
    <dataValidation type="list" allowBlank="1" sqref="E5:F84" xr:uid="{00000000-0002-0000-0700-000000000000}">
      <formula1>"1,2,3,4,5"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93669"/>
  </sheetPr>
  <dimension ref="A1:K24"/>
  <sheetViews>
    <sheetView showGridLines="0" workbookViewId="0">
      <pane ySplit="4" topLeftCell="A5" activePane="bottomLeft" state="frozen"/>
      <selection pane="bottomLeft" activeCell="I13" sqref="I13"/>
    </sheetView>
  </sheetViews>
  <sheetFormatPr baseColWidth="10" defaultColWidth="8.83203125" defaultRowHeight="15" x14ac:dyDescent="0.2"/>
  <cols>
    <col min="1" max="1" width="8" customWidth="1"/>
    <col min="2" max="2" width="12" customWidth="1"/>
    <col min="3" max="3" width="24" customWidth="1"/>
    <col min="4" max="5" width="14" customWidth="1"/>
    <col min="6" max="6" width="12" customWidth="1"/>
    <col min="7" max="7" width="14" customWidth="1"/>
    <col min="8" max="8" width="12" customWidth="1"/>
    <col min="9" max="11" width="16" customWidth="1"/>
  </cols>
  <sheetData>
    <row r="1" spans="1:11" ht="24" customHeight="1" x14ac:dyDescent="0.2">
      <c r="A1" s="13" t="s">
        <v>191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9" customHeight="1" x14ac:dyDescent="0.2">
      <c r="A2" s="15" t="s">
        <v>192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4" spans="1:11" ht="32" customHeight="1" x14ac:dyDescent="0.2">
      <c r="A4" s="5" t="s">
        <v>10</v>
      </c>
      <c r="B4" s="5" t="s">
        <v>51</v>
      </c>
      <c r="C4" s="5" t="s">
        <v>11</v>
      </c>
      <c r="D4" s="5" t="s">
        <v>12</v>
      </c>
      <c r="E4" s="5" t="s">
        <v>14</v>
      </c>
      <c r="F4" s="5" t="s">
        <v>29</v>
      </c>
      <c r="G4" s="5" t="s">
        <v>33</v>
      </c>
      <c r="H4" s="5" t="s">
        <v>193</v>
      </c>
      <c r="I4" s="5" t="s">
        <v>41</v>
      </c>
      <c r="J4" s="5" t="s">
        <v>45</v>
      </c>
      <c r="K4" s="5" t="s">
        <v>13</v>
      </c>
    </row>
    <row r="5" spans="1:11" ht="22" customHeight="1" x14ac:dyDescent="0.2">
      <c r="A5" s="6">
        <f t="shared" ref="A5:A23" si="0">IF(B5="","",COUNTIF($K$5:$K$24,"&gt;"&amp;K5)+1)</f>
        <v>2</v>
      </c>
      <c r="B5" s="6" t="str">
        <f>IF(Projects!A5="","",Projects!A5)</f>
        <v>PJ-001</v>
      </c>
      <c r="C5" s="6" t="str">
        <f>IF(B5="","",Projects!B5)</f>
        <v>CRM implementation</v>
      </c>
      <c r="D5" s="6" t="str">
        <f>IF(B5="","",Projects!D5)</f>
        <v>J. Patel</v>
      </c>
      <c r="E5" s="6" t="str">
        <f>IF(B5="","",Projects!P5)</f>
        <v>Mixed</v>
      </c>
      <c r="F5" s="6">
        <f>IF(B5="","",Projects!I5)</f>
        <v>3.5</v>
      </c>
      <c r="G5" s="6">
        <f>IF(B5="","",Projects!J5)</f>
        <v>3</v>
      </c>
      <c r="H5" s="6">
        <f>IF(B5="","",Projects!K5)</f>
        <v>4</v>
      </c>
      <c r="I5" s="6">
        <f>IF(B5="","",Projects!L5)</f>
        <v>2.5</v>
      </c>
      <c r="J5" s="6">
        <f>IF(B5="","",Projects!M5)</f>
        <v>3</v>
      </c>
      <c r="K5" s="6">
        <f>IF(B5="","",Projects!O5)</f>
        <v>2.85</v>
      </c>
    </row>
    <row r="6" spans="1:11" ht="22" customHeight="1" x14ac:dyDescent="0.2">
      <c r="A6" s="6">
        <f t="shared" si="0"/>
        <v>3</v>
      </c>
      <c r="B6" s="6" t="str">
        <f>IF(Projects!A6="","",Projects!A6)</f>
        <v>PJ-002</v>
      </c>
      <c r="C6" s="6" t="str">
        <f>IF(B6="","",Projects!B6)</f>
        <v>Factory line optimisation</v>
      </c>
      <c r="D6" s="6" t="str">
        <f>IF(B6="","",Projects!D6)</f>
        <v>C. Weber</v>
      </c>
      <c r="E6" s="6" t="str">
        <f>IF(B6="","",Projects!P6)</f>
        <v>Mixed</v>
      </c>
      <c r="F6" s="6">
        <f>IF(B6="","",Projects!I6)</f>
        <v>3</v>
      </c>
      <c r="G6" s="6">
        <f>IF(B6="","",Projects!J6)</f>
        <v>3</v>
      </c>
      <c r="H6" s="6">
        <f>IF(B6="","",Projects!K6)</f>
        <v>4</v>
      </c>
      <c r="I6" s="6">
        <f>IF(B6="","",Projects!L6)</f>
        <v>3</v>
      </c>
      <c r="J6" s="6">
        <f>IF(B6="","",Projects!M6)</f>
        <v>3</v>
      </c>
      <c r="K6" s="6">
        <f>IF(B6="","",Projects!O6)</f>
        <v>2.8</v>
      </c>
    </row>
    <row r="7" spans="1:11" ht="22" customHeight="1" x14ac:dyDescent="0.2">
      <c r="A7" s="6">
        <f t="shared" si="0"/>
        <v>1</v>
      </c>
      <c r="B7" s="6" t="str">
        <f>IF(Projects!A7="","",Projects!A7)</f>
        <v>PJ-003</v>
      </c>
      <c r="C7" s="6" t="str">
        <f>IF(B7="","",Projects!B7)</f>
        <v>HR operating model redesign</v>
      </c>
      <c r="D7" s="6" t="str">
        <f>IF(B7="","",Projects!D7)</f>
        <v>N. Evans</v>
      </c>
      <c r="E7" s="6" t="str">
        <f>IF(B7="","",Projects!P7)</f>
        <v>Mixed</v>
      </c>
      <c r="F7" s="6">
        <f>IF(B7="","",Projects!I7)</f>
        <v>4</v>
      </c>
      <c r="G7" s="6">
        <f>IF(B7="","",Projects!J7)</f>
        <v>4</v>
      </c>
      <c r="H7" s="6">
        <f>IF(B7="","",Projects!K7)</f>
        <v>3</v>
      </c>
      <c r="I7" s="6">
        <f>IF(B7="","",Projects!L7)</f>
        <v>4</v>
      </c>
      <c r="J7" s="6">
        <f>IF(B7="","",Projects!M7)</f>
        <v>4</v>
      </c>
      <c r="K7" s="6">
        <f>IF(B7="","",Projects!O7)</f>
        <v>3.04</v>
      </c>
    </row>
    <row r="8" spans="1:11" ht="22" customHeight="1" x14ac:dyDescent="0.2">
      <c r="A8" s="6" t="str">
        <f t="shared" si="0"/>
        <v/>
      </c>
      <c r="B8" s="6" t="str">
        <f>IF(Projects!A8="","",Projects!A8)</f>
        <v/>
      </c>
      <c r="C8" s="6" t="str">
        <f>IF(B8="","",Projects!B8)</f>
        <v/>
      </c>
      <c r="D8" s="6" t="str">
        <f>IF(B8="","",Projects!D8)</f>
        <v/>
      </c>
      <c r="E8" s="6" t="str">
        <f>IF(B8="","",Projects!P8)</f>
        <v/>
      </c>
      <c r="F8" s="6" t="str">
        <f>IF(B8="","",Projects!I8)</f>
        <v/>
      </c>
      <c r="G8" s="6" t="str">
        <f>IF(B8="","",Projects!J8)</f>
        <v/>
      </c>
      <c r="H8" s="6" t="str">
        <f>IF(B8="","",Projects!K8)</f>
        <v/>
      </c>
      <c r="I8" s="6" t="str">
        <f>IF(B8="","",Projects!L8)</f>
        <v/>
      </c>
      <c r="J8" s="6" t="str">
        <f>IF(B8="","",Projects!M8)</f>
        <v/>
      </c>
      <c r="K8" s="6" t="str">
        <f>IF(B8="","",Projects!O8)</f>
        <v/>
      </c>
    </row>
    <row r="9" spans="1:11" ht="22" customHeight="1" x14ac:dyDescent="0.2">
      <c r="A9" s="6" t="str">
        <f t="shared" si="0"/>
        <v/>
      </c>
      <c r="B9" s="6" t="str">
        <f>IF(Projects!A9="","",Projects!A9)</f>
        <v/>
      </c>
      <c r="C9" s="6" t="str">
        <f>IF(B9="","",Projects!B9)</f>
        <v/>
      </c>
      <c r="D9" s="6" t="str">
        <f>IF(B9="","",Projects!D9)</f>
        <v/>
      </c>
      <c r="E9" s="6" t="str">
        <f>IF(B9="","",Projects!P9)</f>
        <v/>
      </c>
      <c r="F9" s="6" t="str">
        <f>IF(B9="","",Projects!I9)</f>
        <v/>
      </c>
      <c r="G9" s="6" t="str">
        <f>IF(B9="","",Projects!J9)</f>
        <v/>
      </c>
      <c r="H9" s="6" t="str">
        <f>IF(B9="","",Projects!K9)</f>
        <v/>
      </c>
      <c r="I9" s="6" t="str">
        <f>IF(B9="","",Projects!L9)</f>
        <v/>
      </c>
      <c r="J9" s="6" t="str">
        <f>IF(B9="","",Projects!M9)</f>
        <v/>
      </c>
      <c r="K9" s="6" t="str">
        <f>IF(B9="","",Projects!O9)</f>
        <v/>
      </c>
    </row>
    <row r="10" spans="1:11" ht="22" customHeight="1" x14ac:dyDescent="0.2">
      <c r="A10" s="6" t="str">
        <f t="shared" si="0"/>
        <v/>
      </c>
      <c r="B10" s="6" t="str">
        <f>IF(Projects!A10="","",Projects!A10)</f>
        <v/>
      </c>
      <c r="C10" s="6" t="str">
        <f>IF(B10="","",Projects!B10)</f>
        <v/>
      </c>
      <c r="D10" s="6" t="str">
        <f>IF(B10="","",Projects!D10)</f>
        <v/>
      </c>
      <c r="E10" s="6" t="str">
        <f>IF(B10="","",Projects!P10)</f>
        <v/>
      </c>
      <c r="F10" s="6" t="str">
        <f>IF(B10="","",Projects!I10)</f>
        <v/>
      </c>
      <c r="G10" s="6" t="str">
        <f>IF(B10="","",Projects!J10)</f>
        <v/>
      </c>
      <c r="H10" s="6" t="str">
        <f>IF(B10="","",Projects!K10)</f>
        <v/>
      </c>
      <c r="I10" s="6" t="str">
        <f>IF(B10="","",Projects!L10)</f>
        <v/>
      </c>
      <c r="J10" s="6" t="str">
        <f>IF(B10="","",Projects!M10)</f>
        <v/>
      </c>
      <c r="K10" s="6" t="str">
        <f>IF(B10="","",Projects!O10)</f>
        <v/>
      </c>
    </row>
    <row r="11" spans="1:11" ht="22" customHeight="1" x14ac:dyDescent="0.2">
      <c r="A11" s="6" t="str">
        <f t="shared" si="0"/>
        <v/>
      </c>
      <c r="B11" s="6" t="str">
        <f>IF(Projects!A11="","",Projects!A11)</f>
        <v/>
      </c>
      <c r="C11" s="6" t="str">
        <f>IF(B11="","",Projects!B11)</f>
        <v/>
      </c>
      <c r="D11" s="6" t="str">
        <f>IF(B11="","",Projects!D11)</f>
        <v/>
      </c>
      <c r="E11" s="6" t="str">
        <f>IF(B11="","",Projects!P11)</f>
        <v/>
      </c>
      <c r="F11" s="6" t="str">
        <f>IF(B11="","",Projects!I11)</f>
        <v/>
      </c>
      <c r="G11" s="6" t="str">
        <f>IF(B11="","",Projects!J11)</f>
        <v/>
      </c>
      <c r="H11" s="6" t="str">
        <f>IF(B11="","",Projects!K11)</f>
        <v/>
      </c>
      <c r="I11" s="6" t="str">
        <f>IF(B11="","",Projects!L11)</f>
        <v/>
      </c>
      <c r="J11" s="6" t="str">
        <f>IF(B11="","",Projects!M11)</f>
        <v/>
      </c>
      <c r="K11" s="6" t="str">
        <f>IF(B11="","",Projects!O11)</f>
        <v/>
      </c>
    </row>
    <row r="12" spans="1:11" ht="22" customHeight="1" x14ac:dyDescent="0.2">
      <c r="A12" s="6" t="str">
        <f t="shared" si="0"/>
        <v/>
      </c>
      <c r="B12" s="6" t="str">
        <f>IF(Projects!A12="","",Projects!A12)</f>
        <v/>
      </c>
      <c r="C12" s="6" t="str">
        <f>IF(B12="","",Projects!B12)</f>
        <v/>
      </c>
      <c r="D12" s="6" t="str">
        <f>IF(B12="","",Projects!D12)</f>
        <v/>
      </c>
      <c r="E12" s="6" t="str">
        <f>IF(B12="","",Projects!P12)</f>
        <v/>
      </c>
      <c r="F12" s="6" t="str">
        <f>IF(B12="","",Projects!I12)</f>
        <v/>
      </c>
      <c r="G12" s="6" t="str">
        <f>IF(B12="","",Projects!J12)</f>
        <v/>
      </c>
      <c r="H12" s="6" t="str">
        <f>IF(B12="","",Projects!K12)</f>
        <v/>
      </c>
      <c r="I12" s="6" t="str">
        <f>IF(B12="","",Projects!L12)</f>
        <v/>
      </c>
      <c r="J12" s="6" t="str">
        <f>IF(B12="","",Projects!M12)</f>
        <v/>
      </c>
      <c r="K12" s="6" t="str">
        <f>IF(B12="","",Projects!O12)</f>
        <v/>
      </c>
    </row>
    <row r="13" spans="1:11" ht="22" customHeight="1" x14ac:dyDescent="0.2">
      <c r="A13" s="6" t="str">
        <f t="shared" si="0"/>
        <v/>
      </c>
      <c r="B13" s="6" t="str">
        <f>IF(Projects!A13="","",Projects!A13)</f>
        <v/>
      </c>
      <c r="C13" s="6" t="str">
        <f>IF(B13="","",Projects!B13)</f>
        <v/>
      </c>
      <c r="D13" s="6" t="str">
        <f>IF(B13="","",Projects!D13)</f>
        <v/>
      </c>
      <c r="E13" s="6" t="str">
        <f>IF(B13="","",Projects!P13)</f>
        <v/>
      </c>
      <c r="F13" s="6" t="str">
        <f>IF(B13="","",Projects!I13)</f>
        <v/>
      </c>
      <c r="G13" s="6" t="str">
        <f>IF(B13="","",Projects!J13)</f>
        <v/>
      </c>
      <c r="H13" s="6" t="str">
        <f>IF(B13="","",Projects!K13)</f>
        <v/>
      </c>
      <c r="I13" s="6" t="str">
        <f>IF(B13="","",Projects!L13)</f>
        <v/>
      </c>
      <c r="J13" s="6" t="str">
        <f>IF(B13="","",Projects!M13)</f>
        <v/>
      </c>
      <c r="K13" s="6" t="str">
        <f>IF(B13="","",Projects!O13)</f>
        <v/>
      </c>
    </row>
    <row r="14" spans="1:11" ht="22" customHeight="1" x14ac:dyDescent="0.2">
      <c r="A14" s="6" t="str">
        <f t="shared" si="0"/>
        <v/>
      </c>
      <c r="B14" s="6" t="str">
        <f>IF(Projects!A14="","",Projects!A14)</f>
        <v/>
      </c>
      <c r="C14" s="6" t="str">
        <f>IF(B14="","",Projects!B14)</f>
        <v/>
      </c>
      <c r="D14" s="6" t="str">
        <f>IF(B14="","",Projects!D14)</f>
        <v/>
      </c>
      <c r="E14" s="6" t="str">
        <f>IF(B14="","",Projects!P14)</f>
        <v/>
      </c>
      <c r="F14" s="6" t="str">
        <f>IF(B14="","",Projects!I14)</f>
        <v/>
      </c>
      <c r="G14" s="6" t="str">
        <f>IF(B14="","",Projects!J14)</f>
        <v/>
      </c>
      <c r="H14" s="6" t="str">
        <f>IF(B14="","",Projects!K14)</f>
        <v/>
      </c>
      <c r="I14" s="6" t="str">
        <f>IF(B14="","",Projects!L14)</f>
        <v/>
      </c>
      <c r="J14" s="6" t="str">
        <f>IF(B14="","",Projects!M14)</f>
        <v/>
      </c>
      <c r="K14" s="6" t="str">
        <f>IF(B14="","",Projects!O14)</f>
        <v/>
      </c>
    </row>
    <row r="15" spans="1:11" ht="22" customHeight="1" x14ac:dyDescent="0.2">
      <c r="A15" s="6" t="str">
        <f t="shared" si="0"/>
        <v/>
      </c>
      <c r="B15" s="6" t="str">
        <f>IF(Projects!A15="","",Projects!A15)</f>
        <v/>
      </c>
      <c r="C15" s="6" t="str">
        <f>IF(B15="","",Projects!B15)</f>
        <v/>
      </c>
      <c r="D15" s="6" t="str">
        <f>IF(B15="","",Projects!D15)</f>
        <v/>
      </c>
      <c r="E15" s="6" t="str">
        <f>IF(B15="","",Projects!P15)</f>
        <v/>
      </c>
      <c r="F15" s="6" t="str">
        <f>IF(B15="","",Projects!I15)</f>
        <v/>
      </c>
      <c r="G15" s="6" t="str">
        <f>IF(B15="","",Projects!J15)</f>
        <v/>
      </c>
      <c r="H15" s="6" t="str">
        <f>IF(B15="","",Projects!K15)</f>
        <v/>
      </c>
      <c r="I15" s="6" t="str">
        <f>IF(B15="","",Projects!L15)</f>
        <v/>
      </c>
      <c r="J15" s="6" t="str">
        <f>IF(B15="","",Projects!M15)</f>
        <v/>
      </c>
      <c r="K15" s="6" t="str">
        <f>IF(B15="","",Projects!O15)</f>
        <v/>
      </c>
    </row>
    <row r="16" spans="1:11" ht="22" customHeight="1" x14ac:dyDescent="0.2">
      <c r="A16" s="6" t="str">
        <f t="shared" si="0"/>
        <v/>
      </c>
      <c r="B16" s="6" t="str">
        <f>IF(Projects!A16="","",Projects!A16)</f>
        <v/>
      </c>
      <c r="C16" s="6" t="str">
        <f>IF(B16="","",Projects!B16)</f>
        <v/>
      </c>
      <c r="D16" s="6" t="str">
        <f>IF(B16="","",Projects!D16)</f>
        <v/>
      </c>
      <c r="E16" s="6" t="str">
        <f>IF(B16="","",Projects!P16)</f>
        <v/>
      </c>
      <c r="F16" s="6" t="str">
        <f>IF(B16="","",Projects!I16)</f>
        <v/>
      </c>
      <c r="G16" s="6" t="str">
        <f>IF(B16="","",Projects!J16)</f>
        <v/>
      </c>
      <c r="H16" s="6" t="str">
        <f>IF(B16="","",Projects!K16)</f>
        <v/>
      </c>
      <c r="I16" s="6" t="str">
        <f>IF(B16="","",Projects!L16)</f>
        <v/>
      </c>
      <c r="J16" s="6" t="str">
        <f>IF(B16="","",Projects!M16)</f>
        <v/>
      </c>
      <c r="K16" s="6" t="str">
        <f>IF(B16="","",Projects!O16)</f>
        <v/>
      </c>
    </row>
    <row r="17" spans="1:11" ht="22" customHeight="1" x14ac:dyDescent="0.2">
      <c r="A17" s="6" t="str">
        <f t="shared" si="0"/>
        <v/>
      </c>
      <c r="B17" s="6" t="str">
        <f>IF(Projects!A17="","",Projects!A17)</f>
        <v/>
      </c>
      <c r="C17" s="6" t="str">
        <f>IF(B17="","",Projects!B17)</f>
        <v/>
      </c>
      <c r="D17" s="6" t="str">
        <f>IF(B17="","",Projects!D17)</f>
        <v/>
      </c>
      <c r="E17" s="6" t="str">
        <f>IF(B17="","",Projects!P17)</f>
        <v/>
      </c>
      <c r="F17" s="6" t="str">
        <f>IF(B17="","",Projects!I17)</f>
        <v/>
      </c>
      <c r="G17" s="6" t="str">
        <f>IF(B17="","",Projects!J17)</f>
        <v/>
      </c>
      <c r="H17" s="6" t="str">
        <f>IF(B17="","",Projects!K17)</f>
        <v/>
      </c>
      <c r="I17" s="6" t="str">
        <f>IF(B17="","",Projects!L17)</f>
        <v/>
      </c>
      <c r="J17" s="6" t="str">
        <f>IF(B17="","",Projects!M17)</f>
        <v/>
      </c>
      <c r="K17" s="6" t="str">
        <f>IF(B17="","",Projects!O17)</f>
        <v/>
      </c>
    </row>
    <row r="18" spans="1:11" ht="22" customHeight="1" x14ac:dyDescent="0.2">
      <c r="A18" s="6" t="str">
        <f t="shared" si="0"/>
        <v/>
      </c>
      <c r="B18" s="6" t="str">
        <f>IF(Projects!A18="","",Projects!A18)</f>
        <v/>
      </c>
      <c r="C18" s="6" t="str">
        <f>IF(B18="","",Projects!B18)</f>
        <v/>
      </c>
      <c r="D18" s="6" t="str">
        <f>IF(B18="","",Projects!D18)</f>
        <v/>
      </c>
      <c r="E18" s="6" t="str">
        <f>IF(B18="","",Projects!P18)</f>
        <v/>
      </c>
      <c r="F18" s="6" t="str">
        <f>IF(B18="","",Projects!I18)</f>
        <v/>
      </c>
      <c r="G18" s="6" t="str">
        <f>IF(B18="","",Projects!J18)</f>
        <v/>
      </c>
      <c r="H18" s="6" t="str">
        <f>IF(B18="","",Projects!K18)</f>
        <v/>
      </c>
      <c r="I18" s="6" t="str">
        <f>IF(B18="","",Projects!L18)</f>
        <v/>
      </c>
      <c r="J18" s="6" t="str">
        <f>IF(B18="","",Projects!M18)</f>
        <v/>
      </c>
      <c r="K18" s="6" t="str">
        <f>IF(B18="","",Projects!O18)</f>
        <v/>
      </c>
    </row>
    <row r="19" spans="1:11" ht="22" customHeight="1" x14ac:dyDescent="0.2">
      <c r="A19" s="6" t="str">
        <f t="shared" si="0"/>
        <v/>
      </c>
      <c r="B19" s="6" t="str">
        <f>IF(Projects!A19="","",Projects!A19)</f>
        <v/>
      </c>
      <c r="C19" s="6" t="str">
        <f>IF(B19="","",Projects!B19)</f>
        <v/>
      </c>
      <c r="D19" s="6" t="str">
        <f>IF(B19="","",Projects!D19)</f>
        <v/>
      </c>
      <c r="E19" s="6" t="str">
        <f>IF(B19="","",Projects!P19)</f>
        <v/>
      </c>
      <c r="F19" s="6" t="str">
        <f>IF(B19="","",Projects!I19)</f>
        <v/>
      </c>
      <c r="G19" s="6" t="str">
        <f>IF(B19="","",Projects!J19)</f>
        <v/>
      </c>
      <c r="H19" s="6" t="str">
        <f>IF(B19="","",Projects!K19)</f>
        <v/>
      </c>
      <c r="I19" s="6" t="str">
        <f>IF(B19="","",Projects!L19)</f>
        <v/>
      </c>
      <c r="J19" s="6" t="str">
        <f>IF(B19="","",Projects!M19)</f>
        <v/>
      </c>
      <c r="K19" s="6" t="str">
        <f>IF(B19="","",Projects!O19)</f>
        <v/>
      </c>
    </row>
    <row r="20" spans="1:11" ht="22" customHeight="1" x14ac:dyDescent="0.2">
      <c r="A20" s="6" t="str">
        <f t="shared" si="0"/>
        <v/>
      </c>
      <c r="B20" s="6" t="str">
        <f>IF(Projects!A20="","",Projects!A20)</f>
        <v/>
      </c>
      <c r="C20" s="6" t="str">
        <f>IF(B20="","",Projects!B20)</f>
        <v/>
      </c>
      <c r="D20" s="6" t="str">
        <f>IF(B20="","",Projects!D20)</f>
        <v/>
      </c>
      <c r="E20" s="6" t="str">
        <f>IF(B20="","",Projects!P20)</f>
        <v/>
      </c>
      <c r="F20" s="6" t="str">
        <f>IF(B20="","",Projects!I20)</f>
        <v/>
      </c>
      <c r="G20" s="6" t="str">
        <f>IF(B20="","",Projects!J20)</f>
        <v/>
      </c>
      <c r="H20" s="6" t="str">
        <f>IF(B20="","",Projects!K20)</f>
        <v/>
      </c>
      <c r="I20" s="6" t="str">
        <f>IF(B20="","",Projects!L20)</f>
        <v/>
      </c>
      <c r="J20" s="6" t="str">
        <f>IF(B20="","",Projects!M20)</f>
        <v/>
      </c>
      <c r="K20" s="6" t="str">
        <f>IF(B20="","",Projects!O20)</f>
        <v/>
      </c>
    </row>
    <row r="21" spans="1:11" ht="22" customHeight="1" x14ac:dyDescent="0.2">
      <c r="A21" s="6" t="str">
        <f t="shared" si="0"/>
        <v/>
      </c>
      <c r="B21" s="6" t="str">
        <f>IF(Projects!A21="","",Projects!A21)</f>
        <v/>
      </c>
      <c r="C21" s="6" t="str">
        <f>IF(B21="","",Projects!B21)</f>
        <v/>
      </c>
      <c r="D21" s="6" t="str">
        <f>IF(B21="","",Projects!D21)</f>
        <v/>
      </c>
      <c r="E21" s="6" t="str">
        <f>IF(B21="","",Projects!P21)</f>
        <v/>
      </c>
      <c r="F21" s="6" t="str">
        <f>IF(B21="","",Projects!I21)</f>
        <v/>
      </c>
      <c r="G21" s="6" t="str">
        <f>IF(B21="","",Projects!J21)</f>
        <v/>
      </c>
      <c r="H21" s="6" t="str">
        <f>IF(B21="","",Projects!K21)</f>
        <v/>
      </c>
      <c r="I21" s="6" t="str">
        <f>IF(B21="","",Projects!L21)</f>
        <v/>
      </c>
      <c r="J21" s="6" t="str">
        <f>IF(B21="","",Projects!M21)</f>
        <v/>
      </c>
      <c r="K21" s="6" t="str">
        <f>IF(B21="","",Projects!O21)</f>
        <v/>
      </c>
    </row>
    <row r="22" spans="1:11" ht="22" customHeight="1" x14ac:dyDescent="0.2">
      <c r="A22" s="6" t="str">
        <f t="shared" si="0"/>
        <v/>
      </c>
      <c r="B22" s="6" t="str">
        <f>IF(Projects!A22="","",Projects!A22)</f>
        <v/>
      </c>
      <c r="C22" s="6" t="str">
        <f>IF(B22="","",Projects!B22)</f>
        <v/>
      </c>
      <c r="D22" s="6" t="str">
        <f>IF(B22="","",Projects!D22)</f>
        <v/>
      </c>
      <c r="E22" s="6" t="str">
        <f>IF(B22="","",Projects!P22)</f>
        <v/>
      </c>
      <c r="F22" s="6" t="str">
        <f>IF(B22="","",Projects!I22)</f>
        <v/>
      </c>
      <c r="G22" s="6" t="str">
        <f>IF(B22="","",Projects!J22)</f>
        <v/>
      </c>
      <c r="H22" s="6" t="str">
        <f>IF(B22="","",Projects!K22)</f>
        <v/>
      </c>
      <c r="I22" s="6" t="str">
        <f>IF(B22="","",Projects!L22)</f>
        <v/>
      </c>
      <c r="J22" s="6" t="str">
        <f>IF(B22="","",Projects!M22)</f>
        <v/>
      </c>
      <c r="K22" s="6" t="str">
        <f>IF(B22="","",Projects!O22)</f>
        <v/>
      </c>
    </row>
    <row r="23" spans="1:11" ht="22" customHeight="1" x14ac:dyDescent="0.2">
      <c r="A23" s="6" t="str">
        <f t="shared" si="0"/>
        <v/>
      </c>
      <c r="B23" s="6" t="str">
        <f>IF(Projects!A23="","",Projects!A23)</f>
        <v/>
      </c>
      <c r="C23" s="6" t="str">
        <f>IF(B23="","",Projects!B23)</f>
        <v/>
      </c>
      <c r="D23" s="6" t="str">
        <f>IF(B23="","",Projects!D23)</f>
        <v/>
      </c>
      <c r="E23" s="6" t="str">
        <f>IF(B23="","",Projects!P23)</f>
        <v/>
      </c>
      <c r="F23" s="6" t="str">
        <f>IF(B23="","",Projects!I23)</f>
        <v/>
      </c>
      <c r="G23" s="6" t="str">
        <f>IF(B23="","",Projects!J23)</f>
        <v/>
      </c>
      <c r="H23" s="6" t="str">
        <f>IF(B23="","",Projects!K23)</f>
        <v/>
      </c>
      <c r="I23" s="6" t="str">
        <f>IF(B23="","",Projects!L23)</f>
        <v/>
      </c>
      <c r="J23" s="6" t="str">
        <f>IF(B23="","",Projects!M23)</f>
        <v/>
      </c>
      <c r="K23" s="6" t="str">
        <f>IF(B23="","",Projects!O23)</f>
        <v/>
      </c>
    </row>
    <row r="24" spans="1:11" ht="18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9"/>
      <c r="K24" s="9"/>
    </row>
  </sheetData>
  <mergeCells count="2">
    <mergeCell ref="A2:K2"/>
    <mergeCell ref="A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Start Here</vt:lpstr>
      <vt:lpstr>Settings</vt:lpstr>
      <vt:lpstr>Projects</vt:lpstr>
      <vt:lpstr>Workstreams</vt:lpstr>
      <vt:lpstr>RAID</vt:lpstr>
      <vt:lpstr>Dependencies</vt:lpstr>
      <vt:lpstr>Decisions</vt:lpstr>
      <vt:lpstr>Status Log</vt:lpstr>
      <vt:lpstr>Scorecard</vt:lpstr>
      <vt:lpstr>Dashboard</vt:lpstr>
      <vt:lpstr>Glossary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Anna Klissouras</cp:lastModifiedBy>
  <dcterms:created xsi:type="dcterms:W3CDTF">2026-03-20T19:33:41Z</dcterms:created>
  <dcterms:modified xsi:type="dcterms:W3CDTF">2026-03-25T06:21:54Z</dcterms:modified>
</cp:coreProperties>
</file>