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na/Library/CloudStorage/GoogleDrive-anna@anna-klissouras.com/Shared drives/Communications/Website/Resources/Deliver/"/>
    </mc:Choice>
  </mc:AlternateContent>
  <xr:revisionPtr revIDLastSave="0" documentId="13_ncr:1_{74CD8BC0-959D-F24B-9CB5-074AA8C63FF5}" xr6:coauthVersionLast="47" xr6:coauthVersionMax="47" xr10:uidLastSave="{00000000-0000-0000-0000-000000000000}"/>
  <bookViews>
    <workbookView xWindow="0" yWindow="660" windowWidth="29400" windowHeight="18460" activeTab="3" xr2:uid="{00000000-000D-0000-FFFF-FFFF00000000}"/>
  </bookViews>
  <sheets>
    <sheet name="Start Here" sheetId="1" r:id="rId1"/>
    <sheet name="Campaigns" sheetId="2" r:id="rId2"/>
    <sheet name="Media &amp; Stakeholders" sheetId="3" r:id="rId3"/>
    <sheet name="Dashboard" sheetId="4" r:id="rId4"/>
    <sheet name="Glossary" sheetId="5" r:id="rId5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6" i="4"/>
  <c r="B5" i="4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B17" i="4" l="1"/>
  <c r="C17" i="4" s="1"/>
  <c r="B11" i="4"/>
  <c r="E11" i="4" s="1"/>
  <c r="B12" i="4"/>
  <c r="B19" i="4"/>
  <c r="B15" i="4"/>
  <c r="B10" i="4"/>
  <c r="B14" i="4"/>
  <c r="B18" i="4"/>
  <c r="B4" i="4"/>
  <c r="B16" i="4"/>
  <c r="B13" i="4"/>
  <c r="F17" i="4" l="1"/>
  <c r="E17" i="4"/>
  <c r="A17" i="4"/>
  <c r="D17" i="4"/>
  <c r="F11" i="4"/>
  <c r="C11" i="4"/>
  <c r="D11" i="4"/>
  <c r="D18" i="4"/>
  <c r="F18" i="4"/>
  <c r="C18" i="4"/>
  <c r="E18" i="4"/>
  <c r="A18" i="4"/>
  <c r="D14" i="4"/>
  <c r="C14" i="4"/>
  <c r="E14" i="4"/>
  <c r="A14" i="4"/>
  <c r="F14" i="4"/>
  <c r="F15" i="4"/>
  <c r="A15" i="4"/>
  <c r="E15" i="4"/>
  <c r="D15" i="4"/>
  <c r="C15" i="4"/>
  <c r="F19" i="4"/>
  <c r="A19" i="4"/>
  <c r="E19" i="4"/>
  <c r="D19" i="4"/>
  <c r="C19" i="4"/>
  <c r="D12" i="4"/>
  <c r="F12" i="4"/>
  <c r="E12" i="4"/>
  <c r="C12" i="4"/>
  <c r="D10" i="4"/>
  <c r="F10" i="4"/>
  <c r="E10" i="4"/>
  <c r="C10" i="4"/>
  <c r="D16" i="4"/>
  <c r="F16" i="4"/>
  <c r="E16" i="4"/>
  <c r="C16" i="4"/>
  <c r="A16" i="4"/>
  <c r="F13" i="4"/>
  <c r="E13" i="4"/>
  <c r="D13" i="4"/>
  <c r="C13" i="4"/>
  <c r="A11" i="4" l="1"/>
  <c r="A13" i="4"/>
  <c r="A10" i="4"/>
  <c r="A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Use one row per campaign, launch, issue response, or always-on programme.</t>
        </r>
      </text>
    </comment>
  </commentList>
</comments>
</file>

<file path=xl/sharedStrings.xml><?xml version="1.0" encoding="utf-8"?>
<sst xmlns="http://schemas.openxmlformats.org/spreadsheetml/2006/main" count="135" uniqueCount="114">
  <si>
    <t>PR Impact Dashboard - Simple Model</t>
  </si>
  <si>
    <t>How to use it</t>
  </si>
  <si>
    <t>Meaning</t>
  </si>
  <si>
    <t>Overall campaign health</t>
  </si>
  <si>
    <t>Average of message clarity, stakeholder/media traction, coverage quality, internal alignment, and execution confidence.</t>
  </si>
  <si>
    <t>Good for comparing campaigns at a glance.</t>
  </si>
  <si>
    <t>Coverage quality</t>
  </si>
  <si>
    <t>Execution confidence</t>
  </si>
  <si>
    <t>Campaign Tracker</t>
  </si>
  <si>
    <t>Replace the example rows. Blue cells = inputs. Black cells = formulas.</t>
  </si>
  <si>
    <t>Campaign ID</t>
  </si>
  <si>
    <t>Campaign / initiative</t>
  </si>
  <si>
    <t>Owner</t>
  </si>
  <si>
    <t>Brand / team / market</t>
  </si>
  <si>
    <t>Objective summary</t>
  </si>
  <si>
    <t>Priority (1-5)</t>
  </si>
  <si>
    <t>Message clarity (1-5)</t>
  </si>
  <si>
    <t>Stakeholder / media traction (1-5)</t>
  </si>
  <si>
    <t>Coverage quality (1-5)</t>
  </si>
  <si>
    <t>Internal alignment (1-5)</t>
  </si>
  <si>
    <t>Execution confidence (1-5)</t>
  </si>
  <si>
    <t>Current status</t>
  </si>
  <si>
    <t>Next key action</t>
  </si>
  <si>
    <t>Review month</t>
  </si>
  <si>
    <t>Notes</t>
  </si>
  <si>
    <t>PR-001</t>
  </si>
  <si>
    <t>SaaS platform launch</t>
  </si>
  <si>
    <t>M. Jones</t>
  </si>
  <si>
    <t>B2B SaaS</t>
  </si>
  <si>
    <t>Drive awareness and qualified leads for enterprise launch</t>
  </si>
  <si>
    <t>Active</t>
  </si>
  <si>
    <t>Sharpen analyst briefings before launch week</t>
  </si>
  <si>
    <t>2026-03</t>
  </si>
  <si>
    <t>PR-002</t>
  </si>
  <si>
    <t>Hospital service trust campaign</t>
  </si>
  <si>
    <t>R. Ahmed</t>
  </si>
  <si>
    <t>Healthcare</t>
  </si>
  <si>
    <t>Improve public confidence after service disruption</t>
  </si>
  <si>
    <t>Agree one spokesperson line and daily response rhythm</t>
  </si>
  <si>
    <t>PR-003</t>
  </si>
  <si>
    <t>Retail sustainability story</t>
  </si>
  <si>
    <t>L. Chen</t>
  </si>
  <si>
    <t>Consumer brand</t>
  </si>
  <si>
    <t>Shift coverage from price-led to sustainability-led story</t>
  </si>
  <si>
    <t>Planning</t>
  </si>
  <si>
    <t>Secure third-party proof points before media outreach</t>
  </si>
  <si>
    <t>PR-004</t>
  </si>
  <si>
    <t>University fundraising appeal</t>
  </si>
  <si>
    <t>S. Martin</t>
  </si>
  <si>
    <t>Education</t>
  </si>
  <si>
    <t>Increase donor visibility and campaign momentum</t>
  </si>
  <si>
    <t>Watch</t>
  </si>
  <si>
    <t>Tighten case-for-support and segmentation</t>
  </si>
  <si>
    <t>Use this only if you want a simple view of whether the most important journalists, outlets, spokespeople, or stakeholders are moving in the right direction.</t>
  </si>
  <si>
    <t>Person / outlet / group</t>
  </si>
  <si>
    <t>Type</t>
  </si>
  <si>
    <t>Influence (1-5)</t>
  </si>
  <si>
    <t>Current stance / interest (1-5)</t>
  </si>
  <si>
    <t>Direction vs last review</t>
  </si>
  <si>
    <t>Engagement priority</t>
  </si>
  <si>
    <t>Next action</t>
  </si>
  <si>
    <t>TechCrunch</t>
  </si>
  <si>
    <t>Outlet</t>
  </si>
  <si>
    <t>Improving</t>
  </si>
  <si>
    <t>High</t>
  </si>
  <si>
    <t>Offer founder interview</t>
  </si>
  <si>
    <t>Lead analyst group</t>
  </si>
  <si>
    <t>Analyst</t>
  </si>
  <si>
    <t>Stable</t>
  </si>
  <si>
    <t>Send product roadmap note</t>
  </si>
  <si>
    <t>Regional health journalists</t>
  </si>
  <si>
    <t>Media group</t>
  </si>
  <si>
    <t>Provide site visit access</t>
  </si>
  <si>
    <t>Sustainability NGO partner</t>
  </si>
  <si>
    <t>Third party</t>
  </si>
  <si>
    <t>Medium</t>
  </si>
  <si>
    <t>Confirm quote approval</t>
  </si>
  <si>
    <t>PR Portfolio Dashboard</t>
  </si>
  <si>
    <t>This summary is designed for monthly or quarterly review.</t>
  </si>
  <si>
    <t>Average overall campaign health</t>
  </si>
  <si>
    <t>Scores closer to 5.0 suggest stronger campaign health.</t>
  </si>
  <si>
    <t>Average coverage quality</t>
  </si>
  <si>
    <t>Quality matters more than raw volume.</t>
  </si>
  <si>
    <t>Average traction</t>
  </si>
  <si>
    <t>Useful as an early signal before final outcomes land.</t>
  </si>
  <si>
    <t>Active campaigns</t>
  </si>
  <si>
    <t>Planning, Watch and Complete stay visible on the tracker.</t>
  </si>
  <si>
    <t>Rank</t>
  </si>
  <si>
    <t>Campaign</t>
  </si>
  <si>
    <t>Priority</t>
  </si>
  <si>
    <t>Health</t>
  </si>
  <si>
    <t>Status</t>
  </si>
  <si>
    <t>Glossary</t>
  </si>
  <si>
    <t>Term</t>
  </si>
  <si>
    <t>Practical note</t>
  </si>
  <si>
    <t>Message clarity</t>
  </si>
  <si>
    <t>How clear, differentiated, and easy to repeat the core message is.</t>
  </si>
  <si>
    <t>If this is low, the team may need message tightening before more outreach.</t>
  </si>
  <si>
    <t>Stakeholder / media traction</t>
  </si>
  <si>
    <t>Whether priority audiences are engaging and moving in the right direction.</t>
  </si>
  <si>
    <t>Treat as an early signal rather than final proof of impact.</t>
  </si>
  <si>
    <t>Quality and usefulness of earned attention.</t>
  </si>
  <si>
    <t>Ask whether the right story is landing in the right places.</t>
  </si>
  <si>
    <t>Internal alignment</t>
  </si>
  <si>
    <t>Whether spokespeople, approvers, and internal teams are aligned.</t>
  </si>
  <si>
    <t>Low scores often signal avoidable friction rather than strategy weakness.</t>
  </si>
  <si>
    <t>Confidence that the team can deliver the campaign well.</t>
  </si>
  <si>
    <t>Helpful for spotting campaigns that are strategically sound but operationally fragile.</t>
  </si>
  <si>
    <t>1) Replace the example rows on the Campaigns sheet with your own campaigns or priority workstreams.</t>
  </si>
  <si>
    <t>2) Use 1-5 scores for the core health measures. Keep the scoring discussion pragmatic rather than overly precise.</t>
  </si>
  <si>
    <t>3) Use the Media &amp; Stakeholders sheet only if you want a simple view of how key journalists, outlets, influencers, spokespeople, or internal stakeholders are moving.</t>
  </si>
  <si>
    <t>4) Review the Dashboard monthly to compare campaign health, spot weaker areas, and decide where to focus management attention next.</t>
  </si>
  <si>
    <t>A light tracker for a communications or PR team to review campaigns, launches, issues, or always-on programmes without logging every single activity.</t>
  </si>
  <si>
    <t>Media &amp; Stakeholders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</si>
</sst>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111827"/>
      <name val="Calibri"/>
      <family val="2"/>
    </font>
    <font>
      <b/>
      <sz val="16"/>
      <color rgb="FFFFFFFF"/>
      <name val="Aptos"/>
    </font>
    <font>
      <b/>
      <sz val="11"/>
      <color rgb="FF000000"/>
      <name val="Aptos"/>
    </font>
    <font>
      <sz val="9"/>
      <color rgb="FF000000"/>
      <name val="Aptos"/>
    </font>
    <font>
      <sz val="10"/>
      <color rgb="FF000000"/>
      <name val="Aptos"/>
    </font>
    <font>
      <b/>
      <sz val="10"/>
      <color rgb="FF000000"/>
      <name val="Aptos"/>
    </font>
    <font>
      <sz val="10"/>
      <color rgb="FF193669"/>
      <name val="Aptos"/>
    </font>
    <font>
      <b/>
      <sz val="10.5"/>
      <color rgb="FFFFFFFF"/>
      <name val="Aptos"/>
    </font>
    <font>
      <b/>
      <sz val="10.5"/>
      <color rgb="FFFFFFFF"/>
      <name val="Calibri"/>
      <family val="2"/>
      <scheme val="minor"/>
    </font>
    <font>
      <sz val="10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93669"/>
      </patternFill>
    </fill>
    <fill>
      <patternFill patternType="solid">
        <fgColor rgb="FFF1F1F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F3A5F"/>
      </bottom>
      <diagonal/>
    </border>
    <border>
      <left/>
      <right/>
      <top/>
      <bottom style="thin">
        <color rgb="FFD1D5DB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vertical="top" wrapText="1"/>
    </xf>
    <xf numFmtId="0" fontId="2" fillId="3" borderId="0" xfId="0" applyFont="1" applyFill="1" applyAlignment="1">
      <alignment vertical="center"/>
    </xf>
    <xf numFmtId="0" fontId="3" fillId="4" borderId="3" xfId="0" applyFont="1" applyFill="1" applyBorder="1" applyAlignment="1">
      <alignment vertical="top"/>
    </xf>
    <xf numFmtId="0" fontId="5" fillId="0" borderId="0" xfId="0" applyFont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8" fillId="3" borderId="4" xfId="0" applyFont="1" applyFill="1" applyBorder="1" applyAlignment="1">
      <alignment vertical="top" wrapText="1"/>
    </xf>
    <xf numFmtId="0" fontId="0" fillId="0" borderId="0" xfId="0"/>
    <xf numFmtId="0" fontId="2" fillId="3" borderId="0" xfId="0" applyFont="1" applyFill="1" applyAlignment="1">
      <alignment vertical="center"/>
    </xf>
    <xf numFmtId="0" fontId="7" fillId="5" borderId="3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0" fontId="0" fillId="5" borderId="0" xfId="0" applyFill="1"/>
    <xf numFmtId="0" fontId="0" fillId="5" borderId="0" xfId="0" applyFont="1" applyFill="1"/>
    <xf numFmtId="0" fontId="10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3669"/>
  </sheetPr>
  <dimension ref="A1:A10"/>
  <sheetViews>
    <sheetView showGridLines="0" workbookViewId="0">
      <pane ySplit="2" topLeftCell="A3" activePane="bottomLeft" state="frozen"/>
      <selection pane="bottomLeft" activeCell="A27" sqref="A27"/>
    </sheetView>
  </sheetViews>
  <sheetFormatPr baseColWidth="10" defaultColWidth="8.83203125" defaultRowHeight="15" x14ac:dyDescent="0.2"/>
  <cols>
    <col min="1" max="1" width="123.33203125" bestFit="1" customWidth="1"/>
  </cols>
  <sheetData>
    <row r="1" spans="1:1" ht="24" customHeight="1" x14ac:dyDescent="0.2">
      <c r="A1" s="2" t="s">
        <v>0</v>
      </c>
    </row>
    <row r="2" spans="1:1" x14ac:dyDescent="0.2">
      <c r="A2" t="s">
        <v>112</v>
      </c>
    </row>
    <row r="4" spans="1:1" x14ac:dyDescent="0.2">
      <c r="A4" s="3" t="s">
        <v>1</v>
      </c>
    </row>
    <row r="5" spans="1:1" x14ac:dyDescent="0.2">
      <c r="A5" s="4" t="s">
        <v>108</v>
      </c>
    </row>
    <row r="6" spans="1:1" x14ac:dyDescent="0.2">
      <c r="A6" s="4" t="s">
        <v>109</v>
      </c>
    </row>
    <row r="7" spans="1:1" x14ac:dyDescent="0.2">
      <c r="A7" s="4" t="s">
        <v>110</v>
      </c>
    </row>
    <row r="8" spans="1:1" x14ac:dyDescent="0.2">
      <c r="A8" s="4" t="s">
        <v>111</v>
      </c>
    </row>
    <row r="9" spans="1:1" ht="22" customHeight="1" x14ac:dyDescent="0.2"/>
    <row r="10" spans="1:1" ht="22" customHeight="1" x14ac:dyDescent="0.2"/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93669"/>
  </sheetPr>
  <dimension ref="A1:P39"/>
  <sheetViews>
    <sheetView showGridLines="0" workbookViewId="0">
      <pane ySplit="4" topLeftCell="A5" activePane="bottomLeft" state="frozen"/>
      <selection pane="bottomLeft" activeCell="A2" sqref="A2:P2"/>
    </sheetView>
  </sheetViews>
  <sheetFormatPr baseColWidth="10" defaultColWidth="8.83203125" defaultRowHeight="15" x14ac:dyDescent="0.2"/>
  <cols>
    <col min="1" max="1" width="12" customWidth="1"/>
    <col min="2" max="2" width="24" customWidth="1"/>
    <col min="3" max="3" width="15" customWidth="1"/>
    <col min="4" max="4" width="18" customWidth="1"/>
    <col min="5" max="5" width="32" customWidth="1"/>
    <col min="6" max="6" width="11" customWidth="1"/>
    <col min="7" max="7" width="14" customWidth="1"/>
    <col min="8" max="8" width="18" customWidth="1"/>
    <col min="9" max="10" width="15" customWidth="1"/>
    <col min="11" max="12" width="16" customWidth="1"/>
    <col min="13" max="13" width="14" customWidth="1"/>
    <col min="14" max="14" width="24" customWidth="1"/>
    <col min="15" max="15" width="12" customWidth="1"/>
    <col min="16" max="16" width="22" customWidth="1"/>
  </cols>
  <sheetData>
    <row r="1" spans="1:16" ht="24" customHeight="1" x14ac:dyDescent="0.2">
      <c r="A1" s="16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0" customHeight="1" x14ac:dyDescent="0.2">
      <c r="A2" s="21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16" ht="32" customHeight="1" x14ac:dyDescent="0.2">
      <c r="A4" s="7" t="s">
        <v>10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7" t="s">
        <v>3</v>
      </c>
      <c r="M4" s="7" t="s">
        <v>21</v>
      </c>
      <c r="N4" s="7" t="s">
        <v>22</v>
      </c>
      <c r="O4" s="7" t="s">
        <v>23</v>
      </c>
      <c r="P4" s="7" t="s">
        <v>24</v>
      </c>
    </row>
    <row r="5" spans="1:16" ht="30" x14ac:dyDescent="0.2">
      <c r="A5" s="8" t="s">
        <v>25</v>
      </c>
      <c r="B5" s="8" t="s">
        <v>26</v>
      </c>
      <c r="C5" s="8" t="s">
        <v>27</v>
      </c>
      <c r="D5" s="8" t="s">
        <v>28</v>
      </c>
      <c r="E5" s="8" t="s">
        <v>29</v>
      </c>
      <c r="F5" s="8">
        <v>5</v>
      </c>
      <c r="G5" s="8">
        <v>4</v>
      </c>
      <c r="H5" s="8">
        <v>3</v>
      </c>
      <c r="I5" s="8">
        <v>4</v>
      </c>
      <c r="J5" s="8">
        <v>4</v>
      </c>
      <c r="K5" s="8">
        <v>3</v>
      </c>
      <c r="L5" s="8">
        <f t="shared" ref="L5:L39" si="0">IF(COUNTA(G5:K5)=0,"",ROUND(AVERAGE(G5:K5),2))</f>
        <v>3.6</v>
      </c>
      <c r="M5" s="8" t="s">
        <v>30</v>
      </c>
      <c r="N5" s="8" t="s">
        <v>31</v>
      </c>
      <c r="O5" s="8" t="s">
        <v>32</v>
      </c>
      <c r="P5" s="9"/>
    </row>
    <row r="6" spans="1:16" ht="30" x14ac:dyDescent="0.2">
      <c r="A6" s="8" t="s">
        <v>33</v>
      </c>
      <c r="B6" s="8" t="s">
        <v>34</v>
      </c>
      <c r="C6" s="8" t="s">
        <v>35</v>
      </c>
      <c r="D6" s="8" t="s">
        <v>36</v>
      </c>
      <c r="E6" s="8" t="s">
        <v>37</v>
      </c>
      <c r="F6" s="8">
        <v>5</v>
      </c>
      <c r="G6" s="8">
        <v>3</v>
      </c>
      <c r="H6" s="8">
        <v>2</v>
      </c>
      <c r="I6" s="8">
        <v>3</v>
      </c>
      <c r="J6" s="8">
        <v>2</v>
      </c>
      <c r="K6" s="8">
        <v>3</v>
      </c>
      <c r="L6" s="8">
        <f t="shared" si="0"/>
        <v>2.6</v>
      </c>
      <c r="M6" s="8" t="s">
        <v>30</v>
      </c>
      <c r="N6" s="8" t="s">
        <v>38</v>
      </c>
      <c r="O6" s="8" t="s">
        <v>32</v>
      </c>
      <c r="P6" s="9"/>
    </row>
    <row r="7" spans="1:16" ht="30" x14ac:dyDescent="0.2">
      <c r="A7" s="8" t="s">
        <v>39</v>
      </c>
      <c r="B7" s="8" t="s">
        <v>40</v>
      </c>
      <c r="C7" s="8" t="s">
        <v>41</v>
      </c>
      <c r="D7" s="8" t="s">
        <v>42</v>
      </c>
      <c r="E7" s="8" t="s">
        <v>43</v>
      </c>
      <c r="F7" s="8">
        <v>4</v>
      </c>
      <c r="G7" s="8">
        <v>4</v>
      </c>
      <c r="H7" s="8">
        <v>4</v>
      </c>
      <c r="I7" s="8">
        <v>3</v>
      </c>
      <c r="J7" s="8">
        <v>4</v>
      </c>
      <c r="K7" s="8">
        <v>4</v>
      </c>
      <c r="L7" s="8">
        <f t="shared" si="0"/>
        <v>3.8</v>
      </c>
      <c r="M7" s="8" t="s">
        <v>44</v>
      </c>
      <c r="N7" s="8" t="s">
        <v>45</v>
      </c>
      <c r="O7" s="8" t="s">
        <v>32</v>
      </c>
      <c r="P7" s="9"/>
    </row>
    <row r="8" spans="1:16" ht="30" x14ac:dyDescent="0.2">
      <c r="A8" s="8" t="s">
        <v>46</v>
      </c>
      <c r="B8" s="8" t="s">
        <v>47</v>
      </c>
      <c r="C8" s="8" t="s">
        <v>48</v>
      </c>
      <c r="D8" s="8" t="s">
        <v>49</v>
      </c>
      <c r="E8" s="8" t="s">
        <v>50</v>
      </c>
      <c r="F8" s="8">
        <v>3</v>
      </c>
      <c r="G8" s="8">
        <v>3</v>
      </c>
      <c r="H8" s="8">
        <v>3</v>
      </c>
      <c r="I8" s="8">
        <v>2</v>
      </c>
      <c r="J8" s="8">
        <v>4</v>
      </c>
      <c r="K8" s="8">
        <v>3</v>
      </c>
      <c r="L8" s="8">
        <f t="shared" si="0"/>
        <v>3</v>
      </c>
      <c r="M8" s="8" t="s">
        <v>51</v>
      </c>
      <c r="N8" s="8" t="s">
        <v>52</v>
      </c>
      <c r="O8" s="8" t="s">
        <v>32</v>
      </c>
      <c r="P8" s="9"/>
    </row>
    <row r="9" spans="1:16" s="19" customFormat="1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8" t="str">
        <f t="shared" si="0"/>
        <v/>
      </c>
      <c r="M9" s="17"/>
      <c r="N9" s="17"/>
      <c r="O9" s="17"/>
      <c r="P9" s="17"/>
    </row>
    <row r="10" spans="1:16" s="19" customForma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 t="str">
        <f t="shared" si="0"/>
        <v/>
      </c>
      <c r="M10" s="17"/>
      <c r="N10" s="17"/>
      <c r="O10" s="17"/>
      <c r="P10" s="17"/>
    </row>
    <row r="11" spans="1:16" s="19" customForma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 t="str">
        <f t="shared" si="0"/>
        <v/>
      </c>
      <c r="M11" s="17"/>
      <c r="N11" s="17"/>
      <c r="O11" s="17"/>
      <c r="P11" s="17"/>
    </row>
    <row r="12" spans="1:16" s="19" customForma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 t="str">
        <f t="shared" si="0"/>
        <v/>
      </c>
      <c r="M12" s="17"/>
      <c r="N12" s="17"/>
      <c r="O12" s="17"/>
      <c r="P12" s="17"/>
    </row>
    <row r="13" spans="1:16" s="19" customForma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  <c r="N13" s="17"/>
      <c r="O13" s="17"/>
      <c r="P13" s="17"/>
    </row>
    <row r="14" spans="1:16" s="19" customForma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 t="str">
        <f t="shared" si="0"/>
        <v/>
      </c>
      <c r="M14" s="17"/>
      <c r="N14" s="17"/>
      <c r="O14" s="17"/>
      <c r="P14" s="17"/>
    </row>
    <row r="15" spans="1:16" s="19" customForma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 t="str">
        <f t="shared" si="0"/>
        <v/>
      </c>
      <c r="M15" s="17"/>
      <c r="N15" s="17"/>
      <c r="O15" s="17"/>
      <c r="P15" s="17"/>
    </row>
    <row r="16" spans="1:16" s="19" customForma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 t="str">
        <f t="shared" si="0"/>
        <v/>
      </c>
      <c r="M16" s="17"/>
      <c r="N16" s="17"/>
      <c r="O16" s="17"/>
      <c r="P16" s="17"/>
    </row>
    <row r="17" spans="1:16" s="19" customForma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 t="str">
        <f t="shared" si="0"/>
        <v/>
      </c>
      <c r="M17" s="17"/>
      <c r="N17" s="17"/>
      <c r="O17" s="17"/>
      <c r="P17" s="17"/>
    </row>
    <row r="18" spans="1:16" s="19" customForma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 t="str">
        <f t="shared" si="0"/>
        <v/>
      </c>
      <c r="M18" s="17"/>
      <c r="N18" s="17"/>
      <c r="O18" s="17"/>
      <c r="P18" s="17"/>
    </row>
    <row r="19" spans="1:16" s="19" customForma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 t="str">
        <f t="shared" si="0"/>
        <v/>
      </c>
      <c r="M19" s="17"/>
      <c r="N19" s="17"/>
      <c r="O19" s="17"/>
      <c r="P19" s="17"/>
    </row>
    <row r="20" spans="1:16" s="19" customForma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 t="str">
        <f t="shared" si="0"/>
        <v/>
      </c>
      <c r="M20" s="17"/>
      <c r="N20" s="17"/>
      <c r="O20" s="17"/>
      <c r="P20" s="17"/>
    </row>
    <row r="21" spans="1:16" s="19" customForma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 t="str">
        <f t="shared" si="0"/>
        <v/>
      </c>
      <c r="M21" s="17"/>
      <c r="N21" s="17"/>
      <c r="O21" s="17"/>
      <c r="P21" s="17"/>
    </row>
    <row r="22" spans="1:16" s="19" customForma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 t="str">
        <f t="shared" si="0"/>
        <v/>
      </c>
      <c r="M22" s="17"/>
      <c r="N22" s="17"/>
      <c r="O22" s="17"/>
      <c r="P22" s="17"/>
    </row>
    <row r="23" spans="1:16" s="19" customForma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 t="str">
        <f t="shared" si="0"/>
        <v/>
      </c>
      <c r="M23" s="17"/>
      <c r="N23" s="17"/>
      <c r="O23" s="17"/>
      <c r="P23" s="17"/>
    </row>
    <row r="24" spans="1:16" s="19" customForma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 t="str">
        <f t="shared" si="0"/>
        <v/>
      </c>
      <c r="M24" s="17"/>
      <c r="N24" s="17"/>
      <c r="O24" s="17"/>
      <c r="P24" s="17"/>
    </row>
    <row r="25" spans="1:16" s="19" customForma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 t="str">
        <f t="shared" si="0"/>
        <v/>
      </c>
      <c r="M25" s="17"/>
      <c r="N25" s="17"/>
      <c r="O25" s="17"/>
      <c r="P25" s="17"/>
    </row>
    <row r="26" spans="1:16" s="19" customForma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 t="str">
        <f t="shared" si="0"/>
        <v/>
      </c>
      <c r="M26" s="17"/>
      <c r="N26" s="17"/>
      <c r="O26" s="17"/>
      <c r="P26" s="17"/>
    </row>
    <row r="27" spans="1:16" s="19" customForma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 t="str">
        <f t="shared" si="0"/>
        <v/>
      </c>
      <c r="M27" s="17"/>
      <c r="N27" s="17"/>
      <c r="O27" s="17"/>
      <c r="P27" s="17"/>
    </row>
    <row r="28" spans="1:16" s="19" customForma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 t="str">
        <f t="shared" si="0"/>
        <v/>
      </c>
      <c r="M28" s="17"/>
      <c r="N28" s="17"/>
      <c r="O28" s="17"/>
      <c r="P28" s="17"/>
    </row>
    <row r="29" spans="1:16" s="19" customForma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 t="str">
        <f t="shared" si="0"/>
        <v/>
      </c>
      <c r="M29" s="17"/>
      <c r="N29" s="17"/>
      <c r="O29" s="17"/>
      <c r="P29" s="17"/>
    </row>
    <row r="30" spans="1:16" s="19" customForma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 t="str">
        <f t="shared" si="0"/>
        <v/>
      </c>
      <c r="M30" s="17"/>
      <c r="N30" s="17"/>
      <c r="O30" s="17"/>
      <c r="P30" s="17"/>
    </row>
    <row r="31" spans="1:16" s="19" customForma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 t="str">
        <f t="shared" si="0"/>
        <v/>
      </c>
      <c r="M31" s="17"/>
      <c r="N31" s="17"/>
      <c r="O31" s="17"/>
      <c r="P31" s="17"/>
    </row>
    <row r="32" spans="1:16" s="19" customForma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 t="str">
        <f t="shared" si="0"/>
        <v/>
      </c>
      <c r="M32" s="17"/>
      <c r="N32" s="17"/>
      <c r="O32" s="17"/>
      <c r="P32" s="17"/>
    </row>
    <row r="33" spans="1:16" s="19" customForma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8" t="str">
        <f t="shared" si="0"/>
        <v/>
      </c>
      <c r="M33" s="17"/>
      <c r="N33" s="17"/>
      <c r="O33" s="17"/>
      <c r="P33" s="17"/>
    </row>
    <row r="34" spans="1:16" s="19" customForma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8" t="str">
        <f t="shared" si="0"/>
        <v/>
      </c>
      <c r="M34" s="17"/>
      <c r="N34" s="17"/>
      <c r="O34" s="17"/>
      <c r="P34" s="17"/>
    </row>
    <row r="35" spans="1:16" s="19" customForma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8" t="str">
        <f t="shared" si="0"/>
        <v/>
      </c>
      <c r="M35" s="17"/>
      <c r="N35" s="17"/>
      <c r="O35" s="17"/>
      <c r="P35" s="17"/>
    </row>
    <row r="36" spans="1:16" s="19" customForma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" t="str">
        <f t="shared" si="0"/>
        <v/>
      </c>
      <c r="M36" s="17"/>
      <c r="N36" s="17"/>
      <c r="O36" s="17"/>
      <c r="P36" s="17"/>
    </row>
    <row r="37" spans="1:16" s="19" customForma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 t="str">
        <f t="shared" si="0"/>
        <v/>
      </c>
      <c r="M37" s="17"/>
      <c r="N37" s="17"/>
      <c r="O37" s="17"/>
      <c r="P37" s="17"/>
    </row>
    <row r="38" spans="1:16" s="19" customForma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8" t="str">
        <f t="shared" si="0"/>
        <v/>
      </c>
      <c r="M38" s="17"/>
      <c r="N38" s="17"/>
      <c r="O38" s="17"/>
      <c r="P38" s="17"/>
    </row>
    <row r="39" spans="1:16" s="19" customForma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8" t="str">
        <f t="shared" si="0"/>
        <v/>
      </c>
      <c r="M39" s="17"/>
      <c r="N39" s="17"/>
      <c r="O39" s="17"/>
      <c r="P39" s="17"/>
    </row>
  </sheetData>
  <mergeCells count="2">
    <mergeCell ref="A1:P1"/>
    <mergeCell ref="A2:P2"/>
  </mergeCells>
  <dataValidations count="2">
    <dataValidation type="list" allowBlank="1" sqref="F5:K39" xr:uid="{00000000-0002-0000-0100-000000000000}">
      <formula1>"1,2,3,4,5"</formula1>
    </dataValidation>
    <dataValidation type="list" allowBlank="1" sqref="M5:M39" xr:uid="{00000000-0002-0000-0100-000006000000}">
      <formula1>"Planning,Active,Watch,Paused,Complete"</formula1>
    </dataValidation>
  </dataValidation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93669"/>
  </sheetPr>
  <dimension ref="A1:K34"/>
  <sheetViews>
    <sheetView showGridLines="0" workbookViewId="0">
      <pane ySplit="4" topLeftCell="A5" activePane="bottomLeft" state="frozen"/>
      <selection pane="bottomLeft" activeCell="A2" sqref="A2:K2"/>
    </sheetView>
  </sheetViews>
  <sheetFormatPr baseColWidth="10" defaultColWidth="8.83203125" defaultRowHeight="15" x14ac:dyDescent="0.2"/>
  <cols>
    <col min="1" max="1" width="12" customWidth="1"/>
    <col min="2" max="2" width="26" customWidth="1"/>
    <col min="3" max="3" width="15" customWidth="1"/>
    <col min="4" max="4" width="12" customWidth="1"/>
    <col min="5" max="6" width="16" customWidth="1"/>
    <col min="7" max="7" width="15" customWidth="1"/>
    <col min="8" max="8" width="14" customWidth="1"/>
    <col min="9" max="10" width="24" customWidth="1"/>
  </cols>
  <sheetData>
    <row r="1" spans="1:11" ht="24" customHeight="1" x14ac:dyDescent="0.2">
      <c r="A1" s="16" t="s">
        <v>113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0" customHeight="1" x14ac:dyDescent="0.2">
      <c r="A2" s="21" t="s">
        <v>53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4" spans="1:11" ht="32" customHeight="1" x14ac:dyDescent="0.2">
      <c r="A4" s="7" t="s">
        <v>10</v>
      </c>
      <c r="B4" s="7" t="s">
        <v>54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7" t="s">
        <v>12</v>
      </c>
      <c r="I4" s="7" t="s">
        <v>60</v>
      </c>
      <c r="J4" s="7" t="s">
        <v>24</v>
      </c>
      <c r="K4" s="10"/>
    </row>
    <row r="5" spans="1:11" x14ac:dyDescent="0.2">
      <c r="A5" s="8" t="s">
        <v>25</v>
      </c>
      <c r="B5" s="8" t="s">
        <v>61</v>
      </c>
      <c r="C5" s="8" t="s">
        <v>62</v>
      </c>
      <c r="D5" s="8">
        <v>4</v>
      </c>
      <c r="E5" s="8">
        <v>3</v>
      </c>
      <c r="F5" s="8" t="s">
        <v>63</v>
      </c>
      <c r="G5" s="8" t="s">
        <v>64</v>
      </c>
      <c r="H5" s="8" t="s">
        <v>27</v>
      </c>
      <c r="I5" s="8" t="s">
        <v>65</v>
      </c>
      <c r="J5" s="9"/>
      <c r="K5" s="1"/>
    </row>
    <row r="6" spans="1:11" x14ac:dyDescent="0.2">
      <c r="A6" s="8" t="s">
        <v>25</v>
      </c>
      <c r="B6" s="8" t="s">
        <v>66</v>
      </c>
      <c r="C6" s="8" t="s">
        <v>67</v>
      </c>
      <c r="D6" s="8">
        <v>5</v>
      </c>
      <c r="E6" s="8">
        <v>2</v>
      </c>
      <c r="F6" s="8" t="s">
        <v>68</v>
      </c>
      <c r="G6" s="8" t="s">
        <v>64</v>
      </c>
      <c r="H6" s="8" t="s">
        <v>27</v>
      </c>
      <c r="I6" s="8" t="s">
        <v>69</v>
      </c>
      <c r="J6" s="9"/>
      <c r="K6" s="1"/>
    </row>
    <row r="7" spans="1:11" x14ac:dyDescent="0.2">
      <c r="A7" s="8" t="s">
        <v>33</v>
      </c>
      <c r="B7" s="8" t="s">
        <v>70</v>
      </c>
      <c r="C7" s="8" t="s">
        <v>71</v>
      </c>
      <c r="D7" s="8">
        <v>4</v>
      </c>
      <c r="E7" s="8">
        <v>2</v>
      </c>
      <c r="F7" s="8" t="s">
        <v>63</v>
      </c>
      <c r="G7" s="8" t="s">
        <v>64</v>
      </c>
      <c r="H7" s="8" t="s">
        <v>35</v>
      </c>
      <c r="I7" s="8" t="s">
        <v>72</v>
      </c>
      <c r="J7" s="9"/>
      <c r="K7" s="1"/>
    </row>
    <row r="8" spans="1:11" x14ac:dyDescent="0.2">
      <c r="A8" s="8" t="s">
        <v>39</v>
      </c>
      <c r="B8" s="8" t="s">
        <v>73</v>
      </c>
      <c r="C8" s="8" t="s">
        <v>74</v>
      </c>
      <c r="D8" s="8">
        <v>4</v>
      </c>
      <c r="E8" s="8">
        <v>4</v>
      </c>
      <c r="F8" s="8" t="s">
        <v>63</v>
      </c>
      <c r="G8" s="8" t="s">
        <v>75</v>
      </c>
      <c r="H8" s="8" t="s">
        <v>41</v>
      </c>
      <c r="I8" s="8" t="s">
        <v>76</v>
      </c>
      <c r="J8" s="9"/>
      <c r="K8" s="1"/>
    </row>
    <row r="9" spans="1:1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1"/>
    </row>
    <row r="10" spans="1:1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1"/>
    </row>
    <row r="11" spans="1:1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1"/>
    </row>
    <row r="12" spans="1:1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1"/>
    </row>
    <row r="13" spans="1:1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1"/>
    </row>
    <row r="14" spans="1:1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1"/>
    </row>
    <row r="15" spans="1:1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1"/>
    </row>
    <row r="16" spans="1:1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1"/>
    </row>
    <row r="17" spans="1:1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1"/>
    </row>
    <row r="18" spans="1:1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1"/>
    </row>
    <row r="19" spans="1:1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1"/>
    </row>
    <row r="20" spans="1:1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1"/>
    </row>
    <row r="21" spans="1:1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1"/>
    </row>
    <row r="22" spans="1:1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1"/>
    </row>
    <row r="23" spans="1:1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1"/>
    </row>
    <row r="24" spans="1:1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1"/>
    </row>
    <row r="25" spans="1:1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1"/>
    </row>
    <row r="26" spans="1:1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1"/>
    </row>
    <row r="27" spans="1:1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1"/>
    </row>
    <row r="28" spans="1:1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1"/>
    </row>
    <row r="29" spans="1:1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1"/>
    </row>
    <row r="30" spans="1:1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1"/>
    </row>
    <row r="31" spans="1:1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1"/>
    </row>
    <row r="32" spans="1:1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1"/>
    </row>
    <row r="33" spans="1:1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1"/>
    </row>
    <row r="34" spans="1:1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1"/>
    </row>
  </sheetData>
  <mergeCells count="2">
    <mergeCell ref="A2:K2"/>
    <mergeCell ref="A1:K1"/>
  </mergeCells>
  <dataValidations count="3">
    <dataValidation type="list" allowBlank="1" sqref="D5:E34" xr:uid="{00000000-0002-0000-0200-000000000000}">
      <formula1>"1,2,3,4,5"</formula1>
    </dataValidation>
    <dataValidation type="list" allowBlank="1" sqref="F5:F34" xr:uid="{00000000-0002-0000-0200-000002000000}">
      <formula1>"Improving,Stable,Weakening,Unknown"</formula1>
    </dataValidation>
    <dataValidation type="list" allowBlank="1" sqref="G5:G34" xr:uid="{00000000-0002-0000-0200-000003000000}">
      <formula1>"High,Medium,Low"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93669"/>
  </sheetPr>
  <dimension ref="A1:F19"/>
  <sheetViews>
    <sheetView showGridLines="0" tabSelected="1" workbookViewId="0">
      <pane ySplit="3" topLeftCell="A4" activePane="bottomLeft" state="frozen"/>
      <selection pane="bottomLeft" activeCell="C20" sqref="C20"/>
    </sheetView>
  </sheetViews>
  <sheetFormatPr baseColWidth="10" defaultColWidth="8.83203125" defaultRowHeight="15" x14ac:dyDescent="0.2"/>
  <cols>
    <col min="1" max="1" width="28" customWidth="1"/>
    <col min="2" max="3" width="15" customWidth="1"/>
    <col min="4" max="5" width="18" customWidth="1"/>
    <col min="6" max="6" width="20" customWidth="1"/>
  </cols>
  <sheetData>
    <row r="1" spans="1:6" ht="24" customHeight="1" x14ac:dyDescent="0.2">
      <c r="A1" s="16" t="s">
        <v>77</v>
      </c>
      <c r="B1" s="15"/>
      <c r="C1" s="15"/>
      <c r="D1" s="15"/>
      <c r="E1" s="15"/>
      <c r="F1" s="15"/>
    </row>
    <row r="2" spans="1:6" ht="20" customHeight="1" x14ac:dyDescent="0.2">
      <c r="A2" s="21" t="s">
        <v>78</v>
      </c>
      <c r="B2" s="20"/>
      <c r="C2" s="20"/>
      <c r="D2" s="20"/>
      <c r="E2" s="20"/>
      <c r="F2" s="20"/>
    </row>
    <row r="4" spans="1:6" ht="42" x14ac:dyDescent="0.2">
      <c r="A4" s="11" t="s">
        <v>79</v>
      </c>
      <c r="B4" s="4">
        <f>IFERROR(ROUND(AVERAGE(Campaigns!L5:L39),2),"")</f>
        <v>3.25</v>
      </c>
      <c r="D4" s="12" t="s">
        <v>80</v>
      </c>
    </row>
    <row r="5" spans="1:6" ht="28" x14ac:dyDescent="0.2">
      <c r="A5" s="11" t="s">
        <v>81</v>
      </c>
      <c r="B5" s="4">
        <f>IFERROR(ROUND(AVERAGE(Campaigns!I5:I39),2),"")</f>
        <v>3</v>
      </c>
      <c r="D5" s="12" t="s">
        <v>82</v>
      </c>
    </row>
    <row r="6" spans="1:6" ht="42" x14ac:dyDescent="0.2">
      <c r="A6" s="11" t="s">
        <v>83</v>
      </c>
      <c r="B6" s="4">
        <f>IFERROR(ROUND(AVERAGE(Campaigns!H5:H39),2),"")</f>
        <v>3</v>
      </c>
      <c r="D6" s="12" t="s">
        <v>84</v>
      </c>
    </row>
    <row r="7" spans="1:6" ht="42" x14ac:dyDescent="0.2">
      <c r="A7" s="11" t="s">
        <v>85</v>
      </c>
      <c r="B7" s="13">
        <f>COUNTIF(Campaigns!M5:M39,"Active")</f>
        <v>2</v>
      </c>
      <c r="D7" s="12" t="s">
        <v>86</v>
      </c>
    </row>
    <row r="9" spans="1:6" ht="32" customHeight="1" thickBot="1" x14ac:dyDescent="0.25">
      <c r="A9" s="14" t="s">
        <v>87</v>
      </c>
      <c r="B9" s="14" t="s">
        <v>88</v>
      </c>
      <c r="C9" s="14" t="s">
        <v>12</v>
      </c>
      <c r="D9" s="14" t="s">
        <v>89</v>
      </c>
      <c r="E9" s="14" t="s">
        <v>90</v>
      </c>
      <c r="F9" s="14" t="s">
        <v>91</v>
      </c>
    </row>
    <row r="10" spans="1:6" ht="30" x14ac:dyDescent="0.2">
      <c r="A10" s="8">
        <f t="shared" ref="A10:A19" si="0">IF(B10="","",COUNTIF($E$10:$E$19,"&gt;"&amp;E10)+1)</f>
        <v>1</v>
      </c>
      <c r="B10" s="8" t="str">
        <f>IFERROR(INDEX(Campaigns!$B$5:$B$39,MATCH(LARGE(Campaigns!$L$5:$L$39,1),Campaigns!$L$5:$L$39,0)),"")</f>
        <v>Retail sustainability story</v>
      </c>
      <c r="C10" s="8" t="str">
        <f>IF(B10="","",INDEX(Campaigns!$C$5:$C$39,MATCH(B10,Campaigns!$B$5:$B$39,0)))</f>
        <v>L. Chen</v>
      </c>
      <c r="D10" s="8">
        <f>IF(B10="","",INDEX(Campaigns!$F$5:$F$39,MATCH(B10,Campaigns!$B$5:$B$39,0)))</f>
        <v>4</v>
      </c>
      <c r="E10" s="8">
        <f>IF(B10="","",INDEX(Campaigns!$L$5:$L$39,MATCH(B10,Campaigns!$B$5:$B$39,0)))</f>
        <v>3.8</v>
      </c>
      <c r="F10" s="8" t="str">
        <f>IF(B10="","",INDEX(Campaigns!$M$5:$M$39,MATCH(B10,Campaigns!$B$5:$B$39,0)))</f>
        <v>Planning</v>
      </c>
    </row>
    <row r="11" spans="1:6" ht="30" x14ac:dyDescent="0.2">
      <c r="A11" s="8">
        <f t="shared" si="0"/>
        <v>2</v>
      </c>
      <c r="B11" s="8" t="str">
        <f>IFERROR(INDEX(Campaigns!$B$5:$B$39,MATCH(LARGE(Campaigns!$L$5:$L$39,2),Campaigns!$L$5:$L$39,0)),"")</f>
        <v>SaaS platform launch</v>
      </c>
      <c r="C11" s="8" t="str">
        <f>IF(B11="","",INDEX(Campaigns!$C$5:$C$39,MATCH(B11,Campaigns!$B$5:$B$39,0)))</f>
        <v>M. Jones</v>
      </c>
      <c r="D11" s="8">
        <f>IF(B11="","",INDEX(Campaigns!$F$5:$F$39,MATCH(B11,Campaigns!$B$5:$B$39,0)))</f>
        <v>5</v>
      </c>
      <c r="E11" s="8">
        <f>IF(B11="","",INDEX(Campaigns!$L$5:$L$39,MATCH(B11,Campaigns!$B$5:$B$39,0)))</f>
        <v>3.6</v>
      </c>
      <c r="F11" s="8" t="str">
        <f>IF(B11="","",INDEX(Campaigns!$M$5:$M$39,MATCH(B11,Campaigns!$B$5:$B$39,0)))</f>
        <v>Active</v>
      </c>
    </row>
    <row r="12" spans="1:6" ht="30" x14ac:dyDescent="0.2">
      <c r="A12" s="8">
        <f t="shared" si="0"/>
        <v>3</v>
      </c>
      <c r="B12" s="8" t="str">
        <f>IFERROR(INDEX(Campaigns!$B$5:$B$39,MATCH(LARGE(Campaigns!$L$5:$L$39,3),Campaigns!$L$5:$L$39,0)),"")</f>
        <v>University fundraising appeal</v>
      </c>
      <c r="C12" s="8" t="str">
        <f>IF(B12="","",INDEX(Campaigns!$C$5:$C$39,MATCH(B12,Campaigns!$B$5:$B$39,0)))</f>
        <v>S. Martin</v>
      </c>
      <c r="D12" s="8">
        <f>IF(B12="","",INDEX(Campaigns!$F$5:$F$39,MATCH(B12,Campaigns!$B$5:$B$39,0)))</f>
        <v>3</v>
      </c>
      <c r="E12" s="8">
        <f>IF(B12="","",INDEX(Campaigns!$L$5:$L$39,MATCH(B12,Campaigns!$B$5:$B$39,0)))</f>
        <v>3</v>
      </c>
      <c r="F12" s="8" t="str">
        <f>IF(B12="","",INDEX(Campaigns!$M$5:$M$39,MATCH(B12,Campaigns!$B$5:$B$39,0)))</f>
        <v>Watch</v>
      </c>
    </row>
    <row r="13" spans="1:6" ht="30" x14ac:dyDescent="0.2">
      <c r="A13" s="8">
        <f t="shared" si="0"/>
        <v>4</v>
      </c>
      <c r="B13" s="8" t="str">
        <f>IFERROR(INDEX(Campaigns!$B$5:$B$39,MATCH(LARGE(Campaigns!$L$5:$L$39,4),Campaigns!$L$5:$L$39,0)),"")</f>
        <v>Hospital service trust campaign</v>
      </c>
      <c r="C13" s="8" t="str">
        <f>IF(B13="","",INDEX(Campaigns!$C$5:$C$39,MATCH(B13,Campaigns!$B$5:$B$39,0)))</f>
        <v>R. Ahmed</v>
      </c>
      <c r="D13" s="8">
        <f>IF(B13="","",INDEX(Campaigns!$F$5:$F$39,MATCH(B13,Campaigns!$B$5:$B$39,0)))</f>
        <v>5</v>
      </c>
      <c r="E13" s="8">
        <f>IF(B13="","",INDEX(Campaigns!$L$5:$L$39,MATCH(B13,Campaigns!$B$5:$B$39,0)))</f>
        <v>2.6</v>
      </c>
      <c r="F13" s="8" t="str">
        <f>IF(B13="","",INDEX(Campaigns!$M$5:$M$39,MATCH(B13,Campaigns!$B$5:$B$39,0)))</f>
        <v>Active</v>
      </c>
    </row>
    <row r="14" spans="1:6" x14ac:dyDescent="0.2">
      <c r="A14" s="8" t="str">
        <f t="shared" si="0"/>
        <v/>
      </c>
      <c r="B14" s="8" t="str">
        <f>IFERROR(INDEX(Campaigns!$B$5:$B$39,MATCH(LARGE(Campaigns!$L$5:$L$39,5),Campaigns!$L$5:$L$39,0)),"")</f>
        <v/>
      </c>
      <c r="C14" s="8" t="str">
        <f>IF(B14="","",INDEX(Campaigns!$C$5:$C$39,MATCH(B14,Campaigns!$B$5:$B$39,0)))</f>
        <v/>
      </c>
      <c r="D14" s="8" t="str">
        <f>IF(B14="","",INDEX(Campaigns!$F$5:$F$39,MATCH(B14,Campaigns!$B$5:$B$39,0)))</f>
        <v/>
      </c>
      <c r="E14" s="8" t="str">
        <f>IF(B14="","",INDEX(Campaigns!$L$5:$L$39,MATCH(B14,Campaigns!$B$5:$B$39,0)))</f>
        <v/>
      </c>
      <c r="F14" s="8" t="str">
        <f>IF(B14="","",INDEX(Campaigns!$M$5:$M$39,MATCH(B14,Campaigns!$B$5:$B$39,0)))</f>
        <v/>
      </c>
    </row>
    <row r="15" spans="1:6" x14ac:dyDescent="0.2">
      <c r="A15" s="8" t="str">
        <f t="shared" si="0"/>
        <v/>
      </c>
      <c r="B15" s="8" t="str">
        <f>IFERROR(INDEX(Campaigns!$B$5:$B$39,MATCH(LARGE(Campaigns!$L$5:$L$39,6),Campaigns!$L$5:$L$39,0)),"")</f>
        <v/>
      </c>
      <c r="C15" s="8" t="str">
        <f>IF(B15="","",INDEX(Campaigns!$C$5:$C$39,MATCH(B15,Campaigns!$B$5:$B$39,0)))</f>
        <v/>
      </c>
      <c r="D15" s="8" t="str">
        <f>IF(B15="","",INDEX(Campaigns!$F$5:$F$39,MATCH(B15,Campaigns!$B$5:$B$39,0)))</f>
        <v/>
      </c>
      <c r="E15" s="8" t="str">
        <f>IF(B15="","",INDEX(Campaigns!$L$5:$L$39,MATCH(B15,Campaigns!$B$5:$B$39,0)))</f>
        <v/>
      </c>
      <c r="F15" s="8" t="str">
        <f>IF(B15="","",INDEX(Campaigns!$M$5:$M$39,MATCH(B15,Campaigns!$B$5:$B$39,0)))</f>
        <v/>
      </c>
    </row>
    <row r="16" spans="1:6" x14ac:dyDescent="0.2">
      <c r="A16" s="8" t="str">
        <f t="shared" si="0"/>
        <v/>
      </c>
      <c r="B16" s="8" t="str">
        <f>IFERROR(INDEX(Campaigns!$B$5:$B$39,MATCH(LARGE(Campaigns!$L$5:$L$39,7),Campaigns!$L$5:$L$39,0)),"")</f>
        <v/>
      </c>
      <c r="C16" s="8" t="str">
        <f>IF(B16="","",INDEX(Campaigns!$C$5:$C$39,MATCH(B16,Campaigns!$B$5:$B$39,0)))</f>
        <v/>
      </c>
      <c r="D16" s="8" t="str">
        <f>IF(B16="","",INDEX(Campaigns!$F$5:$F$39,MATCH(B16,Campaigns!$B$5:$B$39,0)))</f>
        <v/>
      </c>
      <c r="E16" s="8" t="str">
        <f>IF(B16="","",INDEX(Campaigns!$L$5:$L$39,MATCH(B16,Campaigns!$B$5:$B$39,0)))</f>
        <v/>
      </c>
      <c r="F16" s="8" t="str">
        <f>IF(B16="","",INDEX(Campaigns!$M$5:$M$39,MATCH(B16,Campaigns!$B$5:$B$39,0)))</f>
        <v/>
      </c>
    </row>
    <row r="17" spans="1:6" x14ac:dyDescent="0.2">
      <c r="A17" s="8" t="str">
        <f t="shared" si="0"/>
        <v/>
      </c>
      <c r="B17" s="8" t="str">
        <f>IFERROR(INDEX(Campaigns!$B$5:$B$39,MATCH(LARGE(Campaigns!$L$5:$L$39,8),Campaigns!$L$5:$L$39,0)),"")</f>
        <v/>
      </c>
      <c r="C17" s="8" t="str">
        <f>IF(B17="","",INDEX(Campaigns!$C$5:$C$39,MATCH(B17,Campaigns!$B$5:$B$39,0)))</f>
        <v/>
      </c>
      <c r="D17" s="8" t="str">
        <f>IF(B17="","",INDEX(Campaigns!$F$5:$F$39,MATCH(B17,Campaigns!$B$5:$B$39,0)))</f>
        <v/>
      </c>
      <c r="E17" s="8" t="str">
        <f>IF(B17="","",INDEX(Campaigns!$L$5:$L$39,MATCH(B17,Campaigns!$B$5:$B$39,0)))</f>
        <v/>
      </c>
      <c r="F17" s="8" t="str">
        <f>IF(B17="","",INDEX(Campaigns!$M$5:$M$39,MATCH(B17,Campaigns!$B$5:$B$39,0)))</f>
        <v/>
      </c>
    </row>
    <row r="18" spans="1:6" x14ac:dyDescent="0.2">
      <c r="A18" s="8" t="str">
        <f t="shared" si="0"/>
        <v/>
      </c>
      <c r="B18" s="8" t="str">
        <f>IFERROR(INDEX(Campaigns!$B$5:$B$39,MATCH(LARGE(Campaigns!$L$5:$L$39,9),Campaigns!$L$5:$L$39,0)),"")</f>
        <v/>
      </c>
      <c r="C18" s="8" t="str">
        <f>IF(B18="","",INDEX(Campaigns!$C$5:$C$39,MATCH(B18,Campaigns!$B$5:$B$39,0)))</f>
        <v/>
      </c>
      <c r="D18" s="8" t="str">
        <f>IF(B18="","",INDEX(Campaigns!$F$5:$F$39,MATCH(B18,Campaigns!$B$5:$B$39,0)))</f>
        <v/>
      </c>
      <c r="E18" s="8" t="str">
        <f>IF(B18="","",INDEX(Campaigns!$L$5:$L$39,MATCH(B18,Campaigns!$B$5:$B$39,0)))</f>
        <v/>
      </c>
      <c r="F18" s="8" t="str">
        <f>IF(B18="","",INDEX(Campaigns!$M$5:$M$39,MATCH(B18,Campaigns!$B$5:$B$39,0)))</f>
        <v/>
      </c>
    </row>
    <row r="19" spans="1:6" x14ac:dyDescent="0.2">
      <c r="A19" s="8" t="str">
        <f t="shared" si="0"/>
        <v/>
      </c>
      <c r="B19" s="8" t="str">
        <f>IFERROR(INDEX(Campaigns!$B$5:$B$39,MATCH(LARGE(Campaigns!$L$5:$L$39,10),Campaigns!$L$5:$L$39,0)),"")</f>
        <v/>
      </c>
      <c r="C19" s="8" t="str">
        <f>IF(B19="","",INDEX(Campaigns!$C$5:$C$39,MATCH(B19,Campaigns!$B$5:$B$39,0)))</f>
        <v/>
      </c>
      <c r="D19" s="8" t="str">
        <f>IF(B19="","",INDEX(Campaigns!$F$5:$F$39,MATCH(B19,Campaigns!$B$5:$B$39,0)))</f>
        <v/>
      </c>
      <c r="E19" s="8" t="str">
        <f>IF(B19="","",INDEX(Campaigns!$L$5:$L$39,MATCH(B19,Campaigns!$B$5:$B$39,0)))</f>
        <v/>
      </c>
      <c r="F19" s="8" t="str">
        <f>IF(B19="","",INDEX(Campaigns!$M$5:$M$39,MATCH(B19,Campaigns!$B$5:$B$39,0)))</f>
        <v/>
      </c>
    </row>
  </sheetData>
  <mergeCells count="2">
    <mergeCell ref="A1:F1"/>
    <mergeCell ref="A2:F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93669"/>
  </sheetPr>
  <dimension ref="A1:C9"/>
  <sheetViews>
    <sheetView showGridLines="0" workbookViewId="0">
      <pane ySplit="2" topLeftCell="A3" activePane="bottomLeft" state="frozen"/>
      <selection pane="bottomLeft" activeCell="A18" sqref="A18"/>
    </sheetView>
  </sheetViews>
  <sheetFormatPr baseColWidth="10" defaultColWidth="8.83203125" defaultRowHeight="15" x14ac:dyDescent="0.2"/>
  <cols>
    <col min="1" max="1" width="28" customWidth="1"/>
    <col min="2" max="2" width="62" customWidth="1"/>
    <col min="3" max="3" width="36" customWidth="1"/>
  </cols>
  <sheetData>
    <row r="1" spans="1:3" ht="24" customHeight="1" x14ac:dyDescent="0.2">
      <c r="A1" s="16" t="s">
        <v>92</v>
      </c>
      <c r="B1" s="15"/>
      <c r="C1" s="15"/>
    </row>
    <row r="3" spans="1:3" ht="32" customHeight="1" x14ac:dyDescent="0.2">
      <c r="A3" s="5" t="s">
        <v>93</v>
      </c>
      <c r="B3" s="5" t="s">
        <v>2</v>
      </c>
      <c r="C3" s="5" t="s">
        <v>94</v>
      </c>
    </row>
    <row r="4" spans="1:3" ht="30" x14ac:dyDescent="0.2">
      <c r="A4" s="6" t="s">
        <v>95</v>
      </c>
      <c r="B4" s="6" t="s">
        <v>96</v>
      </c>
      <c r="C4" s="6" t="s">
        <v>97</v>
      </c>
    </row>
    <row r="5" spans="1:3" ht="30" x14ac:dyDescent="0.2">
      <c r="A5" s="6" t="s">
        <v>98</v>
      </c>
      <c r="B5" s="6" t="s">
        <v>99</v>
      </c>
      <c r="C5" s="6" t="s">
        <v>100</v>
      </c>
    </row>
    <row r="6" spans="1:3" ht="30" x14ac:dyDescent="0.2">
      <c r="A6" s="6" t="s">
        <v>6</v>
      </c>
      <c r="B6" s="6" t="s">
        <v>101</v>
      </c>
      <c r="C6" s="6" t="s">
        <v>102</v>
      </c>
    </row>
    <row r="7" spans="1:3" ht="30" x14ac:dyDescent="0.2">
      <c r="A7" s="6" t="s">
        <v>103</v>
      </c>
      <c r="B7" s="6" t="s">
        <v>104</v>
      </c>
      <c r="C7" s="6" t="s">
        <v>105</v>
      </c>
    </row>
    <row r="8" spans="1:3" ht="30" x14ac:dyDescent="0.2">
      <c r="A8" s="6" t="s">
        <v>7</v>
      </c>
      <c r="B8" s="6" t="s">
        <v>106</v>
      </c>
      <c r="C8" s="6" t="s">
        <v>107</v>
      </c>
    </row>
    <row r="9" spans="1:3" ht="30" x14ac:dyDescent="0.2">
      <c r="A9" s="6" t="s">
        <v>3</v>
      </c>
      <c r="B9" s="6" t="s">
        <v>4</v>
      </c>
      <c r="C9" s="6" t="s">
        <v>5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Campaigns</vt:lpstr>
      <vt:lpstr>Media &amp; Stakeholders</vt:lpstr>
      <vt:lpstr>Dashboard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OpenAI</dc:creator>
  <cp:lastModifiedBy>Anna Klissouras</cp:lastModifiedBy>
  <dcterms:created xsi:type="dcterms:W3CDTF">2026-03-20T19:33:40Z</dcterms:created>
  <dcterms:modified xsi:type="dcterms:W3CDTF">2026-03-25T06:27:26Z</dcterms:modified>
</cp:coreProperties>
</file>