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anna/Library/CloudStorage/GoogleDrive-anna@anna-klissouras.com/Shared drives/Communications/Website/Resources/Deliver/"/>
    </mc:Choice>
  </mc:AlternateContent>
  <xr:revisionPtr revIDLastSave="0" documentId="13_ncr:1_{859DCBEE-FF91-DE4C-B2D9-E4073274033F}" xr6:coauthVersionLast="47" xr6:coauthVersionMax="47" xr10:uidLastSave="{00000000-0000-0000-0000-000000000000}"/>
  <bookViews>
    <workbookView xWindow="0" yWindow="660" windowWidth="29400" windowHeight="18460" activeTab="1" xr2:uid="{00000000-000D-0000-FFFF-FFFF00000000}"/>
  </bookViews>
  <sheets>
    <sheet name="Start Here" sheetId="1" r:id="rId1"/>
    <sheet name="Settings" sheetId="2" r:id="rId2"/>
    <sheet name="Campaigns" sheetId="3" r:id="rId3"/>
    <sheet name="Objectives" sheetId="4" r:id="rId4"/>
    <sheet name="Stakeholders &amp; Media" sheetId="5" r:id="rId5"/>
    <sheet name="Activities" sheetId="6" r:id="rId6"/>
    <sheet name="Coverage &amp; Outcomes" sheetId="7" r:id="rId7"/>
    <sheet name="Evidence" sheetId="8" r:id="rId8"/>
    <sheet name="Scorecard" sheetId="9" r:id="rId9"/>
    <sheet name="Dashboard" sheetId="10" r:id="rId10"/>
    <sheet name="Glossary" sheetId="11" r:id="rId1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9" l="1"/>
  <c r="J23" i="9" s="1"/>
  <c r="B22" i="9"/>
  <c r="F22" i="9" s="1"/>
  <c r="B21" i="9"/>
  <c r="I21" i="9" s="1"/>
  <c r="B20" i="9"/>
  <c r="D20" i="9" s="1"/>
  <c r="B19" i="9"/>
  <c r="G19" i="9" s="1"/>
  <c r="B18" i="9"/>
  <c r="J18" i="9" s="1"/>
  <c r="B17" i="9"/>
  <c r="J17" i="9" s="1"/>
  <c r="B16" i="9"/>
  <c r="H16" i="9" s="1"/>
  <c r="B15" i="9"/>
  <c r="J15" i="9" s="1"/>
  <c r="B14" i="9"/>
  <c r="F14" i="9" s="1"/>
  <c r="B13" i="9"/>
  <c r="I13" i="9" s="1"/>
  <c r="B12" i="9"/>
  <c r="D12" i="9" s="1"/>
  <c r="B11" i="9"/>
  <c r="G11" i="9" s="1"/>
  <c r="B10" i="9"/>
  <c r="J10" i="9" s="1"/>
  <c r="B9" i="9"/>
  <c r="J9" i="9" s="1"/>
  <c r="B8" i="9"/>
  <c r="H8" i="9" s="1"/>
  <c r="B7" i="9"/>
  <c r="D7" i="9" s="1"/>
  <c r="B6" i="9"/>
  <c r="B5" i="9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I6" i="3" s="1"/>
  <c r="J6" i="6"/>
  <c r="J5" i="6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K7" i="3" s="1"/>
  <c r="H7" i="5"/>
  <c r="G7" i="5"/>
  <c r="K6" i="3" s="1"/>
  <c r="H6" i="5"/>
  <c r="G6" i="5"/>
  <c r="H5" i="5"/>
  <c r="G5" i="5"/>
  <c r="P44" i="3"/>
  <c r="O44" i="3"/>
  <c r="N44" i="3"/>
  <c r="M44" i="3"/>
  <c r="L44" i="3"/>
  <c r="K44" i="3"/>
  <c r="J44" i="3"/>
  <c r="I44" i="3"/>
  <c r="P43" i="3"/>
  <c r="O43" i="3"/>
  <c r="N43" i="3"/>
  <c r="M43" i="3"/>
  <c r="L43" i="3"/>
  <c r="K43" i="3"/>
  <c r="J43" i="3"/>
  <c r="I43" i="3"/>
  <c r="P42" i="3"/>
  <c r="O42" i="3"/>
  <c r="N42" i="3"/>
  <c r="M42" i="3"/>
  <c r="L42" i="3"/>
  <c r="K42" i="3"/>
  <c r="J42" i="3"/>
  <c r="I42" i="3"/>
  <c r="P41" i="3"/>
  <c r="O41" i="3"/>
  <c r="N41" i="3"/>
  <c r="M41" i="3"/>
  <c r="L41" i="3"/>
  <c r="K41" i="3"/>
  <c r="J41" i="3"/>
  <c r="I41" i="3"/>
  <c r="P40" i="3"/>
  <c r="O40" i="3"/>
  <c r="N40" i="3"/>
  <c r="M40" i="3"/>
  <c r="L40" i="3"/>
  <c r="K40" i="3"/>
  <c r="J40" i="3"/>
  <c r="I40" i="3"/>
  <c r="P39" i="3"/>
  <c r="O39" i="3"/>
  <c r="N39" i="3"/>
  <c r="M39" i="3"/>
  <c r="L39" i="3"/>
  <c r="K39" i="3"/>
  <c r="J39" i="3"/>
  <c r="I39" i="3"/>
  <c r="P38" i="3"/>
  <c r="O38" i="3"/>
  <c r="N38" i="3"/>
  <c r="M38" i="3"/>
  <c r="L38" i="3"/>
  <c r="K38" i="3"/>
  <c r="J38" i="3"/>
  <c r="I38" i="3"/>
  <c r="P37" i="3"/>
  <c r="O37" i="3"/>
  <c r="N37" i="3"/>
  <c r="M37" i="3"/>
  <c r="L37" i="3"/>
  <c r="K37" i="3"/>
  <c r="J37" i="3"/>
  <c r="I37" i="3"/>
  <c r="P36" i="3"/>
  <c r="O36" i="3"/>
  <c r="N36" i="3"/>
  <c r="M36" i="3"/>
  <c r="L36" i="3"/>
  <c r="K36" i="3"/>
  <c r="J36" i="3"/>
  <c r="I36" i="3"/>
  <c r="P35" i="3"/>
  <c r="O35" i="3"/>
  <c r="N35" i="3"/>
  <c r="M35" i="3"/>
  <c r="L35" i="3"/>
  <c r="K35" i="3"/>
  <c r="J35" i="3"/>
  <c r="I35" i="3"/>
  <c r="P34" i="3"/>
  <c r="O34" i="3"/>
  <c r="N34" i="3"/>
  <c r="M34" i="3"/>
  <c r="L34" i="3"/>
  <c r="K34" i="3"/>
  <c r="J34" i="3"/>
  <c r="I34" i="3"/>
  <c r="P33" i="3"/>
  <c r="O33" i="3"/>
  <c r="N33" i="3"/>
  <c r="M33" i="3"/>
  <c r="L33" i="3"/>
  <c r="K33" i="3"/>
  <c r="J33" i="3"/>
  <c r="I33" i="3"/>
  <c r="P32" i="3"/>
  <c r="O32" i="3"/>
  <c r="N32" i="3"/>
  <c r="M32" i="3"/>
  <c r="L32" i="3"/>
  <c r="K32" i="3"/>
  <c r="J32" i="3"/>
  <c r="I32" i="3"/>
  <c r="P31" i="3"/>
  <c r="O31" i="3"/>
  <c r="N31" i="3"/>
  <c r="M31" i="3"/>
  <c r="L31" i="3"/>
  <c r="K31" i="3"/>
  <c r="J31" i="3"/>
  <c r="I31" i="3"/>
  <c r="P30" i="3"/>
  <c r="O30" i="3"/>
  <c r="N30" i="3"/>
  <c r="M30" i="3"/>
  <c r="L30" i="3"/>
  <c r="K30" i="3"/>
  <c r="J30" i="3"/>
  <c r="I30" i="3"/>
  <c r="P29" i="3"/>
  <c r="O29" i="3"/>
  <c r="N29" i="3"/>
  <c r="M29" i="3"/>
  <c r="L29" i="3"/>
  <c r="K29" i="3"/>
  <c r="J29" i="3"/>
  <c r="I29" i="3"/>
  <c r="P28" i="3"/>
  <c r="O28" i="3"/>
  <c r="N28" i="3"/>
  <c r="M28" i="3"/>
  <c r="L28" i="3"/>
  <c r="K28" i="3"/>
  <c r="J28" i="3"/>
  <c r="I28" i="3"/>
  <c r="P27" i="3"/>
  <c r="O27" i="3"/>
  <c r="N27" i="3"/>
  <c r="M27" i="3"/>
  <c r="L27" i="3"/>
  <c r="K27" i="3"/>
  <c r="J27" i="3"/>
  <c r="I27" i="3"/>
  <c r="P26" i="3"/>
  <c r="O26" i="3"/>
  <c r="N26" i="3"/>
  <c r="M26" i="3"/>
  <c r="L26" i="3"/>
  <c r="K26" i="3"/>
  <c r="J26" i="3"/>
  <c r="I26" i="3"/>
  <c r="P25" i="3"/>
  <c r="O25" i="3"/>
  <c r="N25" i="3"/>
  <c r="M25" i="3"/>
  <c r="L25" i="3"/>
  <c r="K25" i="3"/>
  <c r="J25" i="3"/>
  <c r="I25" i="3"/>
  <c r="P24" i="3"/>
  <c r="O24" i="3"/>
  <c r="N24" i="3"/>
  <c r="M24" i="3"/>
  <c r="L24" i="3"/>
  <c r="K24" i="3"/>
  <c r="J24" i="3"/>
  <c r="I24" i="3"/>
  <c r="P23" i="3"/>
  <c r="O23" i="3"/>
  <c r="N23" i="3"/>
  <c r="M23" i="3"/>
  <c r="L23" i="3"/>
  <c r="K23" i="3"/>
  <c r="J23" i="3"/>
  <c r="I23" i="3"/>
  <c r="P22" i="3"/>
  <c r="O22" i="3"/>
  <c r="N22" i="3"/>
  <c r="M22" i="3"/>
  <c r="L22" i="3"/>
  <c r="K22" i="3"/>
  <c r="J22" i="3"/>
  <c r="I22" i="3"/>
  <c r="P21" i="3"/>
  <c r="O21" i="3"/>
  <c r="N21" i="3"/>
  <c r="M21" i="3"/>
  <c r="L21" i="3"/>
  <c r="K21" i="3"/>
  <c r="J21" i="3"/>
  <c r="I21" i="3"/>
  <c r="P20" i="3"/>
  <c r="O20" i="3"/>
  <c r="N20" i="3"/>
  <c r="M20" i="3"/>
  <c r="L20" i="3"/>
  <c r="K20" i="3"/>
  <c r="J20" i="3"/>
  <c r="I20" i="3"/>
  <c r="P19" i="3"/>
  <c r="O19" i="3"/>
  <c r="N19" i="3"/>
  <c r="M19" i="3"/>
  <c r="L19" i="3"/>
  <c r="K19" i="3"/>
  <c r="J19" i="3"/>
  <c r="I19" i="3"/>
  <c r="P18" i="3"/>
  <c r="O18" i="3"/>
  <c r="N18" i="3"/>
  <c r="M18" i="3"/>
  <c r="L18" i="3"/>
  <c r="K18" i="3"/>
  <c r="J18" i="3"/>
  <c r="I18" i="3"/>
  <c r="P17" i="3"/>
  <c r="O17" i="3"/>
  <c r="N17" i="3"/>
  <c r="M17" i="3"/>
  <c r="L17" i="3"/>
  <c r="K17" i="3"/>
  <c r="J17" i="3"/>
  <c r="I17" i="3"/>
  <c r="P16" i="3"/>
  <c r="O16" i="3"/>
  <c r="N16" i="3"/>
  <c r="M16" i="3"/>
  <c r="L16" i="3"/>
  <c r="K16" i="3"/>
  <c r="J16" i="3"/>
  <c r="I16" i="3"/>
  <c r="P15" i="3"/>
  <c r="O15" i="3"/>
  <c r="N15" i="3"/>
  <c r="M15" i="3"/>
  <c r="L15" i="3"/>
  <c r="K15" i="3"/>
  <c r="J15" i="3"/>
  <c r="I15" i="3"/>
  <c r="P14" i="3"/>
  <c r="O14" i="3"/>
  <c r="N14" i="3"/>
  <c r="M14" i="3"/>
  <c r="L14" i="3"/>
  <c r="K14" i="3"/>
  <c r="J14" i="3"/>
  <c r="I14" i="3"/>
  <c r="P13" i="3"/>
  <c r="O13" i="3"/>
  <c r="N13" i="3"/>
  <c r="M13" i="3"/>
  <c r="L13" i="3"/>
  <c r="K13" i="3"/>
  <c r="J13" i="3"/>
  <c r="I13" i="3"/>
  <c r="P12" i="3"/>
  <c r="O12" i="3"/>
  <c r="N12" i="3"/>
  <c r="M12" i="3"/>
  <c r="L12" i="3"/>
  <c r="K12" i="3"/>
  <c r="J12" i="3"/>
  <c r="I12" i="3"/>
  <c r="P11" i="3"/>
  <c r="O11" i="3"/>
  <c r="N11" i="3"/>
  <c r="M11" i="3"/>
  <c r="L11" i="3"/>
  <c r="K11" i="3"/>
  <c r="J11" i="3"/>
  <c r="I11" i="3"/>
  <c r="P10" i="3"/>
  <c r="O10" i="3"/>
  <c r="N10" i="3"/>
  <c r="M10" i="3"/>
  <c r="L10" i="3"/>
  <c r="K10" i="3"/>
  <c r="J10" i="3"/>
  <c r="I10" i="3"/>
  <c r="P9" i="3"/>
  <c r="O9" i="3"/>
  <c r="N9" i="3"/>
  <c r="M9" i="3"/>
  <c r="L9" i="3"/>
  <c r="K9" i="3"/>
  <c r="J9" i="3"/>
  <c r="I9" i="3"/>
  <c r="P8" i="3"/>
  <c r="O8" i="3"/>
  <c r="N8" i="3"/>
  <c r="M8" i="3"/>
  <c r="L8" i="3"/>
  <c r="K8" i="3"/>
  <c r="J8" i="3"/>
  <c r="I8" i="3"/>
  <c r="M7" i="3"/>
  <c r="L7" i="3"/>
  <c r="J7" i="3"/>
  <c r="I7" i="3"/>
  <c r="M6" i="3"/>
  <c r="L6" i="3"/>
  <c r="J6" i="3"/>
  <c r="M5" i="3"/>
  <c r="L5" i="3"/>
  <c r="J5" i="3"/>
  <c r="K5" i="3" l="1"/>
  <c r="I6" i="9"/>
  <c r="I5" i="3"/>
  <c r="E10" i="9"/>
  <c r="F10" i="9"/>
  <c r="H6" i="9"/>
  <c r="A15" i="9"/>
  <c r="D15" i="9"/>
  <c r="I11" i="9"/>
  <c r="F15" i="9"/>
  <c r="H11" i="9"/>
  <c r="G15" i="9"/>
  <c r="A22" i="9"/>
  <c r="C10" i="9"/>
  <c r="I15" i="9"/>
  <c r="E15" i="9"/>
  <c r="D10" i="9"/>
  <c r="F9" i="9"/>
  <c r="C23" i="9"/>
  <c r="N6" i="3"/>
  <c r="O6" i="3" s="1"/>
  <c r="P6" i="3" s="1"/>
  <c r="E6" i="9" s="1"/>
  <c r="G6" i="9"/>
  <c r="A9" i="9"/>
  <c r="A17" i="9"/>
  <c r="D9" i="9"/>
  <c r="G7" i="9"/>
  <c r="F7" i="9"/>
  <c r="G9" i="9"/>
  <c r="H10" i="9"/>
  <c r="A16" i="9"/>
  <c r="K18" i="9"/>
  <c r="D23" i="9"/>
  <c r="I17" i="9"/>
  <c r="A8" i="9"/>
  <c r="H9" i="9"/>
  <c r="K10" i="9"/>
  <c r="E23" i="9"/>
  <c r="E9" i="9"/>
  <c r="K17" i="9"/>
  <c r="I7" i="9"/>
  <c r="I9" i="9"/>
  <c r="A11" i="9"/>
  <c r="I16" i="9"/>
  <c r="F23" i="9"/>
  <c r="N5" i="3"/>
  <c r="O5" i="3" s="1"/>
  <c r="K5" i="9" s="1"/>
  <c r="A14" i="9"/>
  <c r="H17" i="9"/>
  <c r="H18" i="9"/>
  <c r="H20" i="9"/>
  <c r="G14" i="9"/>
  <c r="E12" i="9"/>
  <c r="H14" i="9"/>
  <c r="C17" i="9"/>
  <c r="H19" i="9"/>
  <c r="F6" i="9"/>
  <c r="G12" i="9"/>
  <c r="K15" i="9"/>
  <c r="E17" i="9"/>
  <c r="D18" i="9"/>
  <c r="E20" i="9"/>
  <c r="H22" i="9"/>
  <c r="G23" i="9"/>
  <c r="I5" i="9"/>
  <c r="F12" i="9"/>
  <c r="I14" i="9"/>
  <c r="D17" i="9"/>
  <c r="G22" i="9"/>
  <c r="B6" i="10"/>
  <c r="J7" i="9"/>
  <c r="K9" i="9"/>
  <c r="H12" i="9"/>
  <c r="F17" i="9"/>
  <c r="E18" i="9"/>
  <c r="F20" i="9"/>
  <c r="I22" i="9"/>
  <c r="I23" i="9"/>
  <c r="I8" i="9"/>
  <c r="C18" i="9"/>
  <c r="N7" i="3"/>
  <c r="O7" i="3" s="1"/>
  <c r="P7" i="3" s="1"/>
  <c r="E7" i="9" s="1"/>
  <c r="C7" i="9"/>
  <c r="C9" i="9"/>
  <c r="C15" i="9"/>
  <c r="G17" i="9"/>
  <c r="F18" i="9"/>
  <c r="G20" i="9"/>
  <c r="A23" i="9"/>
  <c r="K23" i="9"/>
  <c r="J13" i="9"/>
  <c r="J21" i="9"/>
  <c r="J5" i="9"/>
  <c r="C5" i="9"/>
  <c r="J8" i="9"/>
  <c r="C13" i="9"/>
  <c r="K13" i="9"/>
  <c r="J16" i="9"/>
  <c r="A19" i="9"/>
  <c r="I19" i="9"/>
  <c r="C21" i="9"/>
  <c r="K21" i="9"/>
  <c r="J19" i="9"/>
  <c r="D8" i="9"/>
  <c r="K11" i="9"/>
  <c r="J14" i="9"/>
  <c r="D16" i="9"/>
  <c r="C19" i="9"/>
  <c r="K19" i="9"/>
  <c r="E21" i="9"/>
  <c r="J22" i="9"/>
  <c r="F5" i="9"/>
  <c r="C6" i="9"/>
  <c r="H7" i="9"/>
  <c r="E8" i="9"/>
  <c r="G10" i="9"/>
  <c r="D11" i="9"/>
  <c r="A12" i="9"/>
  <c r="I12" i="9"/>
  <c r="F13" i="9"/>
  <c r="C14" i="9"/>
  <c r="K14" i="9"/>
  <c r="H15" i="9"/>
  <c r="E16" i="9"/>
  <c r="G18" i="9"/>
  <c r="D19" i="9"/>
  <c r="A20" i="9"/>
  <c r="I20" i="9"/>
  <c r="F21" i="9"/>
  <c r="C22" i="9"/>
  <c r="K22" i="9"/>
  <c r="H23" i="9"/>
  <c r="C8" i="9"/>
  <c r="G5" i="9"/>
  <c r="D6" i="9"/>
  <c r="F8" i="9"/>
  <c r="E11" i="9"/>
  <c r="J12" i="9"/>
  <c r="G13" i="9"/>
  <c r="D14" i="9"/>
  <c r="F16" i="9"/>
  <c r="E19" i="9"/>
  <c r="J20" i="9"/>
  <c r="G21" i="9"/>
  <c r="D22" i="9"/>
  <c r="J6" i="9"/>
  <c r="C11" i="9"/>
  <c r="E13" i="9"/>
  <c r="H5" i="9"/>
  <c r="G8" i="9"/>
  <c r="A10" i="9"/>
  <c r="I10" i="9"/>
  <c r="F11" i="9"/>
  <c r="C12" i="9"/>
  <c r="K12" i="9"/>
  <c r="H13" i="9"/>
  <c r="E14" i="9"/>
  <c r="G16" i="9"/>
  <c r="A18" i="9"/>
  <c r="I18" i="9"/>
  <c r="F19" i="9"/>
  <c r="C20" i="9"/>
  <c r="K20" i="9"/>
  <c r="H21" i="9"/>
  <c r="E22" i="9"/>
  <c r="D5" i="9"/>
  <c r="K8" i="9"/>
  <c r="J11" i="9"/>
  <c r="D13" i="9"/>
  <c r="C16" i="9"/>
  <c r="K16" i="9"/>
  <c r="D21" i="9"/>
  <c r="A13" i="9"/>
  <c r="A21" i="9"/>
  <c r="B4" i="10" l="1"/>
  <c r="K7" i="9"/>
  <c r="K6" i="9"/>
  <c r="A5" i="9"/>
  <c r="A6" i="9"/>
  <c r="A7" i="9"/>
  <c r="B17" i="10"/>
  <c r="B13" i="10"/>
  <c r="P5" i="3"/>
  <c r="B19" i="10"/>
  <c r="B18" i="10"/>
  <c r="B14" i="10"/>
  <c r="B10" i="10"/>
  <c r="B15" i="10"/>
  <c r="B11" i="10"/>
  <c r="B16" i="10"/>
  <c r="B12" i="10"/>
  <c r="B5" i="10"/>
  <c r="C12" i="10" l="1"/>
  <c r="F12" i="10"/>
  <c r="D12" i="10"/>
  <c r="E12" i="10"/>
  <c r="A12" i="10"/>
  <c r="D14" i="10"/>
  <c r="C14" i="10"/>
  <c r="A14" i="10"/>
  <c r="F14" i="10"/>
  <c r="E14" i="10"/>
  <c r="D18" i="10"/>
  <c r="C18" i="10"/>
  <c r="A18" i="10"/>
  <c r="F18" i="10"/>
  <c r="E18" i="10"/>
  <c r="F19" i="10"/>
  <c r="A19" i="10"/>
  <c r="E19" i="10"/>
  <c r="D19" i="10"/>
  <c r="C19" i="10"/>
  <c r="E13" i="10"/>
  <c r="A13" i="10"/>
  <c r="F13" i="10"/>
  <c r="D13" i="10"/>
  <c r="C13" i="10"/>
  <c r="B7" i="10"/>
  <c r="E5" i="9"/>
  <c r="C16" i="10"/>
  <c r="F16" i="10"/>
  <c r="E16" i="10"/>
  <c r="D16" i="10"/>
  <c r="A16" i="10"/>
  <c r="F11" i="10"/>
  <c r="A11" i="10"/>
  <c r="E11" i="10"/>
  <c r="D11" i="10"/>
  <c r="C11" i="10"/>
  <c r="E17" i="10"/>
  <c r="A17" i="10"/>
  <c r="F17" i="10"/>
  <c r="D17" i="10"/>
  <c r="C17" i="10"/>
  <c r="F15" i="10"/>
  <c r="A15" i="10"/>
  <c r="E15" i="10"/>
  <c r="D15" i="10"/>
  <c r="C15" i="10"/>
  <c r="D10" i="10"/>
  <c r="C10" i="10"/>
  <c r="A10" i="10"/>
  <c r="F10" i="10"/>
  <c r="E10" i="10"/>
</calcChain>
</file>

<file path=xl/sharedStrings.xml><?xml version="1.0" encoding="utf-8"?>
<sst xmlns="http://schemas.openxmlformats.org/spreadsheetml/2006/main" count="300" uniqueCount="219">
  <si>
    <t>PR Impact Dashboard - Advanced Model</t>
  </si>
  <si>
    <t>How to use it</t>
  </si>
  <si>
    <t>Meaning</t>
  </si>
  <si>
    <t>Activity quality score</t>
  </si>
  <si>
    <t>Narrative pull-through score</t>
  </si>
  <si>
    <t>Audience movement score</t>
  </si>
  <si>
    <t>Outcome movement score</t>
  </si>
  <si>
    <t>Settings and scoring assumptions</t>
  </si>
  <si>
    <t>Leave this sheet unchanged unless you want to change the model weights.</t>
  </si>
  <si>
    <t>Metric weight</t>
  </si>
  <si>
    <t>Value</t>
  </si>
  <si>
    <t>Use</t>
  </si>
  <si>
    <t>Confidence score</t>
  </si>
  <si>
    <t>Multiplier</t>
  </si>
  <si>
    <t>Activity quality</t>
  </si>
  <si>
    <t>Quality of meaningful PR actions</t>
  </si>
  <si>
    <t>1</t>
  </si>
  <si>
    <t>Weak evidence</t>
  </si>
  <si>
    <t>Narrative pull-through</t>
  </si>
  <si>
    <t>Message quality in coverage / feedback</t>
  </si>
  <si>
    <t>2</t>
  </si>
  <si>
    <t>Some signal</t>
  </si>
  <si>
    <t>Audience movement</t>
  </si>
  <si>
    <t>Movement among priority audiences</t>
  </si>
  <si>
    <t>3</t>
  </si>
  <si>
    <t>Reasonable evidence</t>
  </si>
  <si>
    <t>Outcome movement</t>
  </si>
  <si>
    <t>Progress against weighted objectives</t>
  </si>
  <si>
    <t>4</t>
  </si>
  <si>
    <t>Good evidence</t>
  </si>
  <si>
    <t>5</t>
  </si>
  <si>
    <t>Strong evidence / triangulation</t>
  </si>
  <si>
    <t>Campaigns - one row per active campaign</t>
  </si>
  <si>
    <t>Blue cells are inputs. Black cells calculate from other sheets. Replace the example rows.</t>
  </si>
  <si>
    <t>Campaign ID</t>
  </si>
  <si>
    <t>Campaign / issue name</t>
  </si>
  <si>
    <t>Owner</t>
  </si>
  <si>
    <t>Brand / team / market</t>
  </si>
  <si>
    <t>Objective summary</t>
  </si>
  <si>
    <t>Current stage</t>
  </si>
  <si>
    <t>Priority (1-5)</t>
  </si>
  <si>
    <t>Review month</t>
  </si>
  <si>
    <t>Weighted impact score</t>
  </si>
  <si>
    <t>Priority-adjusted score</t>
  </si>
  <si>
    <t>Overall status</t>
  </si>
  <si>
    <t>Management note</t>
  </si>
  <si>
    <t>Next 30-day priority</t>
  </si>
  <si>
    <t>CP-001</t>
  </si>
  <si>
    <t>Enterprise SaaS launch</t>
  </si>
  <si>
    <t>M. Jones</t>
  </si>
  <si>
    <t>B2B SaaS</t>
  </si>
  <si>
    <t>Drive quality awareness and qualified pipeline</t>
  </si>
  <si>
    <t>Pre-launch</t>
  </si>
  <si>
    <t>2026-03</t>
  </si>
  <si>
    <t>Tighten analyst / media sequencing</t>
  </si>
  <si>
    <t>CP-002</t>
  </si>
  <si>
    <t>Hospital trust rebuild programme</t>
  </si>
  <si>
    <t>R. Ahmed</t>
  </si>
  <si>
    <t>Healthcare</t>
  </si>
  <si>
    <t>Stabilise confidence after service disruption</t>
  </si>
  <si>
    <t>Active response</t>
  </si>
  <si>
    <t>Sharpen spokesperson readiness</t>
  </si>
  <si>
    <t>CP-003</t>
  </si>
  <si>
    <t>Retail sustainability repositioning</t>
  </si>
  <si>
    <t>L. Chen</t>
  </si>
  <si>
    <t>Consumer brand</t>
  </si>
  <si>
    <t>Shift coverage toward sustainability and credibility</t>
  </si>
  <si>
    <t>Active campaign</t>
  </si>
  <si>
    <t>Add third-party validation</t>
  </si>
  <si>
    <t>Objectives - define what success looks like</t>
  </si>
  <si>
    <t>Add specific outcomes for each campaign. The objective weights should total 100 for each Campaign ID.</t>
  </si>
  <si>
    <t>Objective / outcome</t>
  </si>
  <si>
    <t>Weight (%)</t>
  </si>
  <si>
    <t>Current status</t>
  </si>
  <si>
    <t>Movement score (1-5)</t>
  </si>
  <si>
    <t>Why this score?</t>
  </si>
  <si>
    <t>Due date</t>
  </si>
  <si>
    <t>Objective category</t>
  </si>
  <si>
    <t>Notes</t>
  </si>
  <si>
    <t>Top-tier launch story runs with key enterprise media</t>
  </si>
  <si>
    <t>Partially achieved</t>
  </si>
  <si>
    <t>Launch briefings secured two committed pieces</t>
  </si>
  <si>
    <t>2026-04-10</t>
  </si>
  <si>
    <t>Media</t>
  </si>
  <si>
    <t>Analyst references include category framing</t>
  </si>
  <si>
    <t>In progress</t>
  </si>
  <si>
    <t>Some language adopted in early notes</t>
  </si>
  <si>
    <t>2026-04-20</t>
  </si>
  <si>
    <t>Analyst</t>
  </si>
  <si>
    <t>Sales team uses one agreed narrative</t>
  </si>
  <si>
    <t>Mostly achieved</t>
  </si>
  <si>
    <t>Updated deck being used in all demos</t>
  </si>
  <si>
    <t>2026-03-28</t>
  </si>
  <si>
    <t>Internal</t>
  </si>
  <si>
    <t>Negative media volume stabilises</t>
  </si>
  <si>
    <t>Tone less hostile than last month</t>
  </si>
  <si>
    <t>2026-03-31</t>
  </si>
  <si>
    <t>Reputation</t>
  </si>
  <si>
    <t>Stakeholders &amp; Media - weighted movement tracker</t>
  </si>
  <si>
    <t>Track only the people, outlets, influencers, or internal stakeholders that materially affect the campaign.</t>
  </si>
  <si>
    <t>Person / outlet / group</t>
  </si>
  <si>
    <t>Role / type</t>
  </si>
  <si>
    <t>Influence (1-5)</t>
  </si>
  <si>
    <t>Previous stance / interest (1-5)</t>
  </si>
  <si>
    <t>Current stance / interest (1-5)</t>
  </si>
  <si>
    <t>Weighted current score</t>
  </si>
  <si>
    <t>Movement vs previous</t>
  </si>
  <si>
    <t>Next action</t>
  </si>
  <si>
    <t>Relationship quality (1-5)</t>
  </si>
  <si>
    <t>Lead analyst group</t>
  </si>
  <si>
    <t>Send differentiated roadmap note</t>
  </si>
  <si>
    <t>Top-tier tech publication</t>
  </si>
  <si>
    <t>Outlet</t>
  </si>
  <si>
    <t>Offer customer story</t>
  </si>
  <si>
    <t>Regional health journalists</t>
  </si>
  <si>
    <t>Media group</t>
  </si>
  <si>
    <t>Provide operational access note</t>
  </si>
  <si>
    <t>Sustainability NGO partner</t>
  </si>
  <si>
    <t>Third party</t>
  </si>
  <si>
    <t>Confirm joint quote</t>
  </si>
  <si>
    <t>Activities - log only meaningful actions</t>
  </si>
  <si>
    <t>This is not a media CRM. Log only activities that could plausibly improve message pull-through, audience movement, or outcome progress.</t>
  </si>
  <si>
    <t>Date</t>
  </si>
  <si>
    <t>Activity type</t>
  </si>
  <si>
    <t>Audience</t>
  </si>
  <si>
    <t>Objective of activity</t>
  </si>
  <si>
    <t>Asset / evidence used</t>
  </si>
  <si>
    <t>Observed immediate effect</t>
  </si>
  <si>
    <t>Timeliness (1-5)</t>
  </si>
  <si>
    <t>Relevance (1-5)</t>
  </si>
  <si>
    <t>2026-03-06</t>
  </si>
  <si>
    <t>Analyst briefing</t>
  </si>
  <si>
    <t>Sharpen category framing</t>
  </si>
  <si>
    <t>Founder demo + roadmap note</t>
  </si>
  <si>
    <t>Asked for follow-up use cases</t>
  </si>
  <si>
    <t>2026-03-10</t>
  </si>
  <si>
    <t>Media interview</t>
  </si>
  <si>
    <t>Build enterprise launch narrative</t>
  </si>
  <si>
    <t>Customer proof points</t>
  </si>
  <si>
    <t>Requested customer quote</t>
  </si>
  <si>
    <t>2026-03-03</t>
  </si>
  <si>
    <t>Briefing</t>
  </si>
  <si>
    <t>Stabilise confidence with facts</t>
  </si>
  <si>
    <t>Operational data + spokesperson note</t>
  </si>
  <si>
    <t>Tone moderated in same-day story</t>
  </si>
  <si>
    <t>Coverage &amp; Outcomes - make movement explicit</t>
  </si>
  <si>
    <t>Use this sheet for meaningful coverage, content, or stakeholder responses that tell you whether the story is landing.</t>
  </si>
  <si>
    <t>Item / source</t>
  </si>
  <si>
    <t>Item type</t>
  </si>
  <si>
    <t>Tone (1-5)</t>
  </si>
  <si>
    <t>Audience relevance (1-5)</t>
  </si>
  <si>
    <t>Narrative pull-through (1-5)</t>
  </si>
  <si>
    <t>Outcome signal (1-5)</t>
  </si>
  <si>
    <t>Why this matters</t>
  </si>
  <si>
    <t>2026-03-11</t>
  </si>
  <si>
    <t>Enterprise tech article</t>
  </si>
  <si>
    <t>Earned media</t>
  </si>
  <si>
    <t>Uses the desired category language and links to launch proof point</t>
  </si>
  <si>
    <t>2026-03-05</t>
  </si>
  <si>
    <t>Regional TV package</t>
  </si>
  <si>
    <t>Broadcast</t>
  </si>
  <si>
    <t>More balanced than prior week but message still fragmented</t>
  </si>
  <si>
    <t>2026-03-12</t>
  </si>
  <si>
    <t>NGO partner blog</t>
  </si>
  <si>
    <t>Third-party content</t>
  </si>
  <si>
    <t>Reinforces sustainability claim with credible external voice</t>
  </si>
  <si>
    <t>Evidence - record why you believe your work mattered</t>
  </si>
  <si>
    <t>Use this to make confidence explicit. If the evidence base is thin, the model should show that.</t>
  </si>
  <si>
    <t>Evidence item</t>
  </si>
  <si>
    <t>Evidence type</t>
  </si>
  <si>
    <t>Confidence score (1-5)</t>
  </si>
  <si>
    <t>What does this support?</t>
  </si>
  <si>
    <t>Source / link</t>
  </si>
  <si>
    <t>Analyst note uses campaign framing</t>
  </si>
  <si>
    <t>Document</t>
  </si>
  <si>
    <t>Shared drive / analyst note</t>
  </si>
  <si>
    <t>Reporter cites operational fact sheet</t>
  </si>
  <si>
    <t>Activity quality + outcome signal</t>
  </si>
  <si>
    <t>Media tracker</t>
  </si>
  <si>
    <t>Third-party quote carried across multiple pieces</t>
  </si>
  <si>
    <t>Triangulated signal</t>
  </si>
  <si>
    <t>Coverage tracker</t>
  </si>
  <si>
    <t>2026-03-15</t>
  </si>
  <si>
    <t>Monthly campaign scorecard</t>
  </si>
  <si>
    <t>This is the management view. It mirrors the main calculated fields from Campaigns and adds a simple rank.</t>
  </si>
  <si>
    <t>Rank</t>
  </si>
  <si>
    <t>Campaign / issue</t>
  </si>
  <si>
    <t>Status</t>
  </si>
  <si>
    <t>Confidence</t>
  </si>
  <si>
    <t>Advanced PR Dashboard</t>
  </si>
  <si>
    <t>This summary is designed for monthly or quarterly review.</t>
  </si>
  <si>
    <t>Average weighted impact score</t>
  </si>
  <si>
    <t>Base outcome-oriented score before priority adjustment.</t>
  </si>
  <si>
    <t>Average priority-adjusted score</t>
  </si>
  <si>
    <t>Useful for deciding where management attention belongs.</t>
  </si>
  <si>
    <t>Average narrative pull-through</t>
  </si>
  <si>
    <t>Low scores usually mean the story is not landing clearly enough.</t>
  </si>
  <si>
    <t>Campaigns in strong / generally solid status</t>
  </si>
  <si>
    <t>Quick read on portfolio resilience.</t>
  </si>
  <si>
    <t>Campaign</t>
  </si>
  <si>
    <t>Glossary</t>
  </si>
  <si>
    <t>Term</t>
  </si>
  <si>
    <t>Practical note</t>
  </si>
  <si>
    <t>Quality of meaningful campaign actions logged on the campaign.</t>
  </si>
  <si>
    <t>Use to challenge busy but weak activity patterns.</t>
  </si>
  <si>
    <t>Whether the intended story architecture is showing up in coverage or feedback.</t>
  </si>
  <si>
    <t>If this is low, revisit the message house or proof points.</t>
  </si>
  <si>
    <t>Movement among priority journalists, outlets, influencers, or internal stakeholders.</t>
  </si>
  <si>
    <t>Treat as a leading indicator, not final proof of impact.</t>
  </si>
  <si>
    <t>Progress against the weighted objectives you defined at the start.</t>
  </si>
  <si>
    <t>Keeps the campaign anchored in explicit outcomes.</t>
  </si>
  <si>
    <t>How strong the evidence is that your team’s work contributed to the movement observed.</t>
  </si>
  <si>
    <t>Separating confidence from impact reduces over-claiming.</t>
  </si>
  <si>
    <t>A structured model for PR and communications teams that want to separate activity quality, narrative pull-through, audience movement, outcome movement, confidence, and campaign priority.</t>
  </si>
  <si>
    <t>1) Start on Campaigns and create one row per active campaign, launch, issue, or reputation priority.</t>
  </si>
  <si>
    <t>2) On Objectives, define what success looks like for each campaign and weight those objectives so they total 100 per Campaign ID.</t>
  </si>
  <si>
    <t>3) Use Stakeholders &amp; Media for the people and outlets that materially affect results. Use Activities only for meaningful actions.</t>
  </si>
  <si>
    <t>4) Use Coverage &amp; Outcomes and Evidence to make movement and confidence explicit rather than relying on volume alone.</t>
  </si>
  <si>
    <t>5) Review the Scorecard and Dashboard monthly; use them for management decisions, not just reporting.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</si>
</sst>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b/>
      <sz val="10"/>
      <color rgb="FF404040"/>
      <name val="Aptos"/>
    </font>
    <font>
      <b/>
      <sz val="11"/>
      <color rgb="FF193669"/>
      <name val="Aptos"/>
    </font>
    <font>
      <sz val="10"/>
      <color rgb="FF404040"/>
      <name val="Aptos"/>
    </font>
    <font>
      <sz val="10"/>
      <color rgb="FF000000"/>
      <name val="Aptos"/>
    </font>
    <font>
      <b/>
      <sz val="10"/>
      <color rgb="FF000000"/>
      <name val="Aptos"/>
    </font>
    <font>
      <sz val="10"/>
      <color rgb="FF193669"/>
      <name val="Aptos"/>
    </font>
    <font>
      <sz val="9"/>
      <color rgb="FF404040"/>
      <name val="Aptos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93669"/>
      </patternFill>
    </fill>
    <fill>
      <patternFill patternType="solid">
        <fgColor rgb="FFF1F1F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medium">
        <color rgb="FF193669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/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93669"/>
  </sheetPr>
  <dimension ref="A1:A9"/>
  <sheetViews>
    <sheetView showGridLines="0" workbookViewId="0">
      <pane ySplit="2" topLeftCell="A3" activePane="bottomLeft" state="frozen"/>
      <selection pane="bottomLeft" activeCell="A17" sqref="A17"/>
    </sheetView>
  </sheetViews>
  <sheetFormatPr baseColWidth="10" defaultColWidth="8.83203125" defaultRowHeight="15" x14ac:dyDescent="0.2"/>
  <cols>
    <col min="1" max="1" width="151.33203125" bestFit="1" customWidth="1"/>
  </cols>
  <sheetData>
    <row r="1" spans="1:1" ht="24" customHeight="1" x14ac:dyDescent="0.2">
      <c r="A1" s="1" t="s">
        <v>0</v>
      </c>
    </row>
    <row r="2" spans="1:1" x14ac:dyDescent="0.2">
      <c r="A2" t="s">
        <v>213</v>
      </c>
    </row>
    <row r="4" spans="1:1" ht="22" customHeight="1" x14ac:dyDescent="0.2">
      <c r="A4" s="3" t="s">
        <v>1</v>
      </c>
    </row>
    <row r="5" spans="1:1" x14ac:dyDescent="0.2">
      <c r="A5" s="4" t="s">
        <v>214</v>
      </c>
    </row>
    <row r="6" spans="1:1" x14ac:dyDescent="0.2">
      <c r="A6" s="4" t="s">
        <v>215</v>
      </c>
    </row>
    <row r="7" spans="1:1" x14ac:dyDescent="0.2">
      <c r="A7" s="4" t="s">
        <v>216</v>
      </c>
    </row>
    <row r="8" spans="1:1" x14ac:dyDescent="0.2">
      <c r="A8" s="4" t="s">
        <v>217</v>
      </c>
    </row>
    <row r="9" spans="1:1" x14ac:dyDescent="0.2">
      <c r="A9" s="4" t="s">
        <v>218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93669"/>
  </sheetPr>
  <dimension ref="A1:J19"/>
  <sheetViews>
    <sheetView showGridLines="0" workbookViewId="0">
      <pane ySplit="3" topLeftCell="A4" activePane="bottomLeft" state="frozen"/>
      <selection pane="bottomLeft"/>
    </sheetView>
  </sheetViews>
  <sheetFormatPr baseColWidth="10" defaultColWidth="8.83203125" defaultRowHeight="15" x14ac:dyDescent="0.2"/>
  <cols>
    <col min="1" max="1" width="28" customWidth="1"/>
    <col min="2" max="3" width="15" customWidth="1"/>
    <col min="4" max="5" width="18" customWidth="1"/>
    <col min="6" max="6" width="20" customWidth="1"/>
    <col min="7" max="7" width="16" customWidth="1"/>
    <col min="8" max="10" width="12" customWidth="1"/>
  </cols>
  <sheetData>
    <row r="1" spans="1:10" ht="24" customHeight="1" x14ac:dyDescent="0.2">
      <c r="A1" s="15" t="s">
        <v>189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3" t="s">
        <v>190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28" customHeight="1" x14ac:dyDescent="0.2">
      <c r="A4" s="10" t="s">
        <v>191</v>
      </c>
      <c r="B4" s="11" t="str">
        <f>IFERROR(ROUND(AVERAGE(Campaigns!N5:N44),2),"")</f>
        <v/>
      </c>
      <c r="D4" s="12" t="s">
        <v>192</v>
      </c>
    </row>
    <row r="5" spans="1:10" ht="28" customHeight="1" x14ac:dyDescent="0.2">
      <c r="A5" s="10" t="s">
        <v>193</v>
      </c>
      <c r="B5" s="11" t="str">
        <f>IFERROR(ROUND(AVERAGE(Campaigns!O5:O44),2),"")</f>
        <v/>
      </c>
      <c r="D5" s="12" t="s">
        <v>194</v>
      </c>
    </row>
    <row r="6" spans="1:10" ht="28" customHeight="1" x14ac:dyDescent="0.2">
      <c r="A6" s="10" t="s">
        <v>195</v>
      </c>
      <c r="B6" s="11">
        <f>IFERROR(ROUND(AVERAGE(Campaigns!J5:J44),2),"")</f>
        <v>3.33</v>
      </c>
      <c r="D6" s="12" t="s">
        <v>196</v>
      </c>
    </row>
    <row r="7" spans="1:10" ht="28" customHeight="1" x14ac:dyDescent="0.2">
      <c r="A7" s="10" t="s">
        <v>197</v>
      </c>
      <c r="B7" s="11">
        <f>COUNTIF(Campaigns!P5:P44,"Strong")+COUNTIF(Campaigns!P5:P44,"Generally solid")</f>
        <v>1</v>
      </c>
      <c r="D7" s="12" t="s">
        <v>198</v>
      </c>
    </row>
    <row r="9" spans="1:10" ht="32" customHeight="1" x14ac:dyDescent="0.2">
      <c r="A9" s="5" t="s">
        <v>185</v>
      </c>
      <c r="B9" s="5" t="s">
        <v>199</v>
      </c>
      <c r="C9" s="5" t="s">
        <v>36</v>
      </c>
      <c r="D9" s="5" t="s">
        <v>43</v>
      </c>
      <c r="E9" s="5" t="s">
        <v>187</v>
      </c>
      <c r="F9" s="5" t="s">
        <v>46</v>
      </c>
    </row>
    <row r="10" spans="1:10" ht="34" customHeight="1" x14ac:dyDescent="0.2">
      <c r="A10" s="6" t="str">
        <f t="shared" ref="A10:A19" si="0">IF(B10="","",COUNTIF($D$10:$D$19,"&gt;"&amp;D10)+1)</f>
        <v/>
      </c>
      <c r="B10" s="6" t="str">
        <f>IFERROR(INDEX(Campaigns!$B$5:$B$44,MATCH(LARGE(Campaigns!$O$5:$O$44,ROW()-9),Campaigns!$O$5:$O$44,0)),"")</f>
        <v/>
      </c>
      <c r="C10" s="6" t="str">
        <f>IF(B10="","",INDEX(Campaigns!$C$5:$C$44,MATCH(B10,Campaigns!$B$5:$B$44,0)))</f>
        <v/>
      </c>
      <c r="D10" s="6" t="str">
        <f>IF(B10="","",INDEX(Campaigns!$O$5:$O$44,MATCH(B10,Campaigns!$B$5:$B$44,0)))</f>
        <v/>
      </c>
      <c r="E10" s="6" t="str">
        <f>IF(B10="","",INDEX(Campaigns!$P$5:$P$44,MATCH(B10,Campaigns!$B$5:$B$44,0)))</f>
        <v/>
      </c>
      <c r="F10" s="6" t="str">
        <f>IF(B10="","",INDEX(Campaigns!$R$5:$R$44,MATCH(B10,Campaigns!$B$5:$B$44,0)))</f>
        <v/>
      </c>
    </row>
    <row r="11" spans="1:10" ht="34" customHeight="1" x14ac:dyDescent="0.2">
      <c r="A11" s="6" t="str">
        <f t="shared" si="0"/>
        <v/>
      </c>
      <c r="B11" s="6" t="str">
        <f>IFERROR(INDEX(Campaigns!$B$5:$B$44,MATCH(LARGE(Campaigns!$O$5:$O$44,ROW()-9),Campaigns!$O$5:$O$44,0)),"")</f>
        <v/>
      </c>
      <c r="C11" s="6" t="str">
        <f>IF(B11="","",INDEX(Campaigns!$C$5:$C$44,MATCH(B11,Campaigns!$B$5:$B$44,0)))</f>
        <v/>
      </c>
      <c r="D11" s="6" t="str">
        <f>IF(B11="","",INDEX(Campaigns!$O$5:$O$44,MATCH(B11,Campaigns!$B$5:$B$44,0)))</f>
        <v/>
      </c>
      <c r="E11" s="6" t="str">
        <f>IF(B11="","",INDEX(Campaigns!$P$5:$P$44,MATCH(B11,Campaigns!$B$5:$B$44,0)))</f>
        <v/>
      </c>
      <c r="F11" s="6" t="str">
        <f>IF(B11="","",INDEX(Campaigns!$R$5:$R$44,MATCH(B11,Campaigns!$B$5:$B$44,0)))</f>
        <v/>
      </c>
    </row>
    <row r="12" spans="1:10" ht="34" customHeight="1" x14ac:dyDescent="0.2">
      <c r="A12" s="6" t="str">
        <f t="shared" si="0"/>
        <v/>
      </c>
      <c r="B12" s="6" t="str">
        <f>IFERROR(INDEX(Campaigns!$B$5:$B$44,MATCH(LARGE(Campaigns!$O$5:$O$44,ROW()-9),Campaigns!$O$5:$O$44,0)),"")</f>
        <v/>
      </c>
      <c r="C12" s="6" t="str">
        <f>IF(B12="","",INDEX(Campaigns!$C$5:$C$44,MATCH(B12,Campaigns!$B$5:$B$44,0)))</f>
        <v/>
      </c>
      <c r="D12" s="6" t="str">
        <f>IF(B12="","",INDEX(Campaigns!$O$5:$O$44,MATCH(B12,Campaigns!$B$5:$B$44,0)))</f>
        <v/>
      </c>
      <c r="E12" s="6" t="str">
        <f>IF(B12="","",INDEX(Campaigns!$P$5:$P$44,MATCH(B12,Campaigns!$B$5:$B$44,0)))</f>
        <v/>
      </c>
      <c r="F12" s="6" t="str">
        <f>IF(B12="","",INDEX(Campaigns!$R$5:$R$44,MATCH(B12,Campaigns!$B$5:$B$44,0)))</f>
        <v/>
      </c>
    </row>
    <row r="13" spans="1:10" ht="34" customHeight="1" x14ac:dyDescent="0.2">
      <c r="A13" s="6" t="str">
        <f t="shared" si="0"/>
        <v/>
      </c>
      <c r="B13" s="6" t="str">
        <f>IFERROR(INDEX(Campaigns!$B$5:$B$44,MATCH(LARGE(Campaigns!$O$5:$O$44,ROW()-9),Campaigns!$O$5:$O$44,0)),"")</f>
        <v/>
      </c>
      <c r="C13" s="6" t="str">
        <f>IF(B13="","",INDEX(Campaigns!$C$5:$C$44,MATCH(B13,Campaigns!$B$5:$B$44,0)))</f>
        <v/>
      </c>
      <c r="D13" s="6" t="str">
        <f>IF(B13="","",INDEX(Campaigns!$O$5:$O$44,MATCH(B13,Campaigns!$B$5:$B$44,0)))</f>
        <v/>
      </c>
      <c r="E13" s="6" t="str">
        <f>IF(B13="","",INDEX(Campaigns!$P$5:$P$44,MATCH(B13,Campaigns!$B$5:$B$44,0)))</f>
        <v/>
      </c>
      <c r="F13" s="6" t="str">
        <f>IF(B13="","",INDEX(Campaigns!$R$5:$R$44,MATCH(B13,Campaigns!$B$5:$B$44,0)))</f>
        <v/>
      </c>
    </row>
    <row r="14" spans="1:10" ht="34" customHeight="1" x14ac:dyDescent="0.2">
      <c r="A14" s="6" t="str">
        <f t="shared" si="0"/>
        <v/>
      </c>
      <c r="B14" s="6" t="str">
        <f>IFERROR(INDEX(Campaigns!$B$5:$B$44,MATCH(LARGE(Campaigns!$O$5:$O$44,ROW()-9),Campaigns!$O$5:$O$44,0)),"")</f>
        <v/>
      </c>
      <c r="C14" s="6" t="str">
        <f>IF(B14="","",INDEX(Campaigns!$C$5:$C$44,MATCH(B14,Campaigns!$B$5:$B$44,0)))</f>
        <v/>
      </c>
      <c r="D14" s="6" t="str">
        <f>IF(B14="","",INDEX(Campaigns!$O$5:$O$44,MATCH(B14,Campaigns!$B$5:$B$44,0)))</f>
        <v/>
      </c>
      <c r="E14" s="6" t="str">
        <f>IF(B14="","",INDEX(Campaigns!$P$5:$P$44,MATCH(B14,Campaigns!$B$5:$B$44,0)))</f>
        <v/>
      </c>
      <c r="F14" s="6" t="str">
        <f>IF(B14="","",INDEX(Campaigns!$R$5:$R$44,MATCH(B14,Campaigns!$B$5:$B$44,0)))</f>
        <v/>
      </c>
    </row>
    <row r="15" spans="1:10" ht="34" customHeight="1" x14ac:dyDescent="0.2">
      <c r="A15" s="6" t="str">
        <f t="shared" si="0"/>
        <v/>
      </c>
      <c r="B15" s="6" t="str">
        <f>IFERROR(INDEX(Campaigns!$B$5:$B$44,MATCH(LARGE(Campaigns!$O$5:$O$44,ROW()-9),Campaigns!$O$5:$O$44,0)),"")</f>
        <v/>
      </c>
      <c r="C15" s="6" t="str">
        <f>IF(B15="","",INDEX(Campaigns!$C$5:$C$44,MATCH(B15,Campaigns!$B$5:$B$44,0)))</f>
        <v/>
      </c>
      <c r="D15" s="6" t="str">
        <f>IF(B15="","",INDEX(Campaigns!$O$5:$O$44,MATCH(B15,Campaigns!$B$5:$B$44,0)))</f>
        <v/>
      </c>
      <c r="E15" s="6" t="str">
        <f>IF(B15="","",INDEX(Campaigns!$P$5:$P$44,MATCH(B15,Campaigns!$B$5:$B$44,0)))</f>
        <v/>
      </c>
      <c r="F15" s="6" t="str">
        <f>IF(B15="","",INDEX(Campaigns!$R$5:$R$44,MATCH(B15,Campaigns!$B$5:$B$44,0)))</f>
        <v/>
      </c>
    </row>
    <row r="16" spans="1:10" ht="34" customHeight="1" x14ac:dyDescent="0.2">
      <c r="A16" s="6" t="str">
        <f t="shared" si="0"/>
        <v/>
      </c>
      <c r="B16" s="6" t="str">
        <f>IFERROR(INDEX(Campaigns!$B$5:$B$44,MATCH(LARGE(Campaigns!$O$5:$O$44,ROW()-9),Campaigns!$O$5:$O$44,0)),"")</f>
        <v/>
      </c>
      <c r="C16" s="6" t="str">
        <f>IF(B16="","",INDEX(Campaigns!$C$5:$C$44,MATCH(B16,Campaigns!$B$5:$B$44,0)))</f>
        <v/>
      </c>
      <c r="D16" s="6" t="str">
        <f>IF(B16="","",INDEX(Campaigns!$O$5:$O$44,MATCH(B16,Campaigns!$B$5:$B$44,0)))</f>
        <v/>
      </c>
      <c r="E16" s="6" t="str">
        <f>IF(B16="","",INDEX(Campaigns!$P$5:$P$44,MATCH(B16,Campaigns!$B$5:$B$44,0)))</f>
        <v/>
      </c>
      <c r="F16" s="6" t="str">
        <f>IF(B16="","",INDEX(Campaigns!$R$5:$R$44,MATCH(B16,Campaigns!$B$5:$B$44,0)))</f>
        <v/>
      </c>
    </row>
    <row r="17" spans="1:6" ht="34" customHeight="1" x14ac:dyDescent="0.2">
      <c r="A17" s="6" t="str">
        <f t="shared" si="0"/>
        <v/>
      </c>
      <c r="B17" s="6" t="str">
        <f>IFERROR(INDEX(Campaigns!$B$5:$B$44,MATCH(LARGE(Campaigns!$O$5:$O$44,ROW()-9),Campaigns!$O$5:$O$44,0)),"")</f>
        <v/>
      </c>
      <c r="C17" s="6" t="str">
        <f>IF(B17="","",INDEX(Campaigns!$C$5:$C$44,MATCH(B17,Campaigns!$B$5:$B$44,0)))</f>
        <v/>
      </c>
      <c r="D17" s="6" t="str">
        <f>IF(B17="","",INDEX(Campaigns!$O$5:$O$44,MATCH(B17,Campaigns!$B$5:$B$44,0)))</f>
        <v/>
      </c>
      <c r="E17" s="6" t="str">
        <f>IF(B17="","",INDEX(Campaigns!$P$5:$P$44,MATCH(B17,Campaigns!$B$5:$B$44,0)))</f>
        <v/>
      </c>
      <c r="F17" s="6" t="str">
        <f>IF(B17="","",INDEX(Campaigns!$R$5:$R$44,MATCH(B17,Campaigns!$B$5:$B$44,0)))</f>
        <v/>
      </c>
    </row>
    <row r="18" spans="1:6" ht="34" customHeight="1" x14ac:dyDescent="0.2">
      <c r="A18" s="6" t="str">
        <f t="shared" si="0"/>
        <v/>
      </c>
      <c r="B18" s="6" t="str">
        <f>IFERROR(INDEX(Campaigns!$B$5:$B$44,MATCH(LARGE(Campaigns!$O$5:$O$44,ROW()-9),Campaigns!$O$5:$O$44,0)),"")</f>
        <v/>
      </c>
      <c r="C18" s="6" t="str">
        <f>IF(B18="","",INDEX(Campaigns!$C$5:$C$44,MATCH(B18,Campaigns!$B$5:$B$44,0)))</f>
        <v/>
      </c>
      <c r="D18" s="6" t="str">
        <f>IF(B18="","",INDEX(Campaigns!$O$5:$O$44,MATCH(B18,Campaigns!$B$5:$B$44,0)))</f>
        <v/>
      </c>
      <c r="E18" s="6" t="str">
        <f>IF(B18="","",INDEX(Campaigns!$P$5:$P$44,MATCH(B18,Campaigns!$B$5:$B$44,0)))</f>
        <v/>
      </c>
      <c r="F18" s="6" t="str">
        <f>IF(B18="","",INDEX(Campaigns!$R$5:$R$44,MATCH(B18,Campaigns!$B$5:$B$44,0)))</f>
        <v/>
      </c>
    </row>
    <row r="19" spans="1:6" ht="34" customHeight="1" x14ac:dyDescent="0.2">
      <c r="A19" s="6" t="str">
        <f t="shared" si="0"/>
        <v/>
      </c>
      <c r="B19" s="6" t="str">
        <f>IFERROR(INDEX(Campaigns!$B$5:$B$44,MATCH(LARGE(Campaigns!$O$5:$O$44,ROW()-9),Campaigns!$O$5:$O$44,0)),"")</f>
        <v/>
      </c>
      <c r="C19" s="6" t="str">
        <f>IF(B19="","",INDEX(Campaigns!$C$5:$C$44,MATCH(B19,Campaigns!$B$5:$B$44,0)))</f>
        <v/>
      </c>
      <c r="D19" s="6" t="str">
        <f>IF(B19="","",INDEX(Campaigns!$O$5:$O$44,MATCH(B19,Campaigns!$B$5:$B$44,0)))</f>
        <v/>
      </c>
      <c r="E19" s="6" t="str">
        <f>IF(B19="","",INDEX(Campaigns!$P$5:$P$44,MATCH(B19,Campaigns!$B$5:$B$44,0)))</f>
        <v/>
      </c>
      <c r="F19" s="6" t="str">
        <f>IF(B19="","",INDEX(Campaigns!$R$5:$R$44,MATCH(B19,Campaigns!$B$5:$B$44,0)))</f>
        <v/>
      </c>
    </row>
  </sheetData>
  <mergeCells count="2">
    <mergeCell ref="A1:J1"/>
    <mergeCell ref="A2:J2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93669"/>
  </sheetPr>
  <dimension ref="A1:C8"/>
  <sheetViews>
    <sheetView showGridLines="0" workbookViewId="0">
      <pane ySplit="2" topLeftCell="A3" activePane="bottomLeft" state="frozen"/>
      <selection pane="bottomLeft" activeCell="A12" sqref="A12:C15"/>
    </sheetView>
  </sheetViews>
  <sheetFormatPr baseColWidth="10" defaultColWidth="8.83203125" defaultRowHeight="15" x14ac:dyDescent="0.2"/>
  <cols>
    <col min="1" max="1" width="28" customWidth="1"/>
    <col min="2" max="2" width="62" customWidth="1"/>
    <col min="3" max="3" width="36" customWidth="1"/>
  </cols>
  <sheetData>
    <row r="1" spans="1:3" ht="24" customHeight="1" x14ac:dyDescent="0.2">
      <c r="A1" s="15" t="s">
        <v>200</v>
      </c>
      <c r="B1" s="14"/>
      <c r="C1" s="14"/>
    </row>
    <row r="3" spans="1:3" ht="32" customHeight="1" x14ac:dyDescent="0.2">
      <c r="A3" s="5" t="s">
        <v>201</v>
      </c>
      <c r="B3" s="5" t="s">
        <v>2</v>
      </c>
      <c r="C3" s="5" t="s">
        <v>202</v>
      </c>
    </row>
    <row r="4" spans="1:3" ht="28" customHeight="1" x14ac:dyDescent="0.2">
      <c r="A4" s="6" t="s">
        <v>3</v>
      </c>
      <c r="B4" s="6" t="s">
        <v>203</v>
      </c>
      <c r="C4" s="6" t="s">
        <v>204</v>
      </c>
    </row>
    <row r="5" spans="1:3" ht="28" customHeight="1" x14ac:dyDescent="0.2">
      <c r="A5" s="6" t="s">
        <v>4</v>
      </c>
      <c r="B5" s="6" t="s">
        <v>205</v>
      </c>
      <c r="C5" s="6" t="s">
        <v>206</v>
      </c>
    </row>
    <row r="6" spans="1:3" ht="34" customHeight="1" x14ac:dyDescent="0.2">
      <c r="A6" s="6" t="s">
        <v>5</v>
      </c>
      <c r="B6" s="6" t="s">
        <v>207</v>
      </c>
      <c r="C6" s="6" t="s">
        <v>208</v>
      </c>
    </row>
    <row r="7" spans="1:3" ht="28" customHeight="1" x14ac:dyDescent="0.2">
      <c r="A7" s="6" t="s">
        <v>6</v>
      </c>
      <c r="B7" s="6" t="s">
        <v>209</v>
      </c>
      <c r="C7" s="6" t="s">
        <v>210</v>
      </c>
    </row>
    <row r="8" spans="1:3" ht="34" customHeight="1" x14ac:dyDescent="0.2">
      <c r="A8" s="6" t="s">
        <v>12</v>
      </c>
      <c r="B8" s="6" t="s">
        <v>211</v>
      </c>
      <c r="C8" s="6" t="s">
        <v>212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93669"/>
  </sheetPr>
  <dimension ref="A1:G10"/>
  <sheetViews>
    <sheetView showGridLines="0" tabSelected="1" workbookViewId="0">
      <pane ySplit="4" topLeftCell="A5" activePane="bottomLeft" state="frozen"/>
      <selection pane="bottomLeft" sqref="A1:G1"/>
    </sheetView>
  </sheetViews>
  <sheetFormatPr baseColWidth="10" defaultColWidth="8.83203125" defaultRowHeight="15" x14ac:dyDescent="0.2"/>
  <cols>
    <col min="1" max="1" width="22" customWidth="1"/>
    <col min="2" max="2" width="10" customWidth="1"/>
    <col min="3" max="3" width="40" customWidth="1"/>
    <col min="4" max="4" width="4" customWidth="1"/>
    <col min="5" max="5" width="18" customWidth="1"/>
    <col min="6" max="6" width="12" customWidth="1"/>
    <col min="7" max="7" width="26" customWidth="1"/>
  </cols>
  <sheetData>
    <row r="1" spans="1:7" ht="24" customHeight="1" x14ac:dyDescent="0.2">
      <c r="A1" s="15" t="s">
        <v>7</v>
      </c>
      <c r="B1" s="14"/>
      <c r="C1" s="14"/>
      <c r="D1" s="14"/>
      <c r="E1" s="14"/>
      <c r="F1" s="14"/>
      <c r="G1" s="14"/>
    </row>
    <row r="3" spans="1:7" x14ac:dyDescent="0.2">
      <c r="A3" t="s">
        <v>8</v>
      </c>
    </row>
    <row r="5" spans="1:7" ht="32" customHeight="1" x14ac:dyDescent="0.2">
      <c r="A5" s="5" t="s">
        <v>9</v>
      </c>
      <c r="B5" s="5" t="s">
        <v>10</v>
      </c>
      <c r="C5" s="5" t="s">
        <v>11</v>
      </c>
      <c r="D5" s="5"/>
      <c r="E5" s="5" t="s">
        <v>12</v>
      </c>
      <c r="F5" s="5" t="s">
        <v>13</v>
      </c>
      <c r="G5" s="5" t="s">
        <v>2</v>
      </c>
    </row>
    <row r="6" spans="1:7" ht="22" customHeight="1" x14ac:dyDescent="0.2">
      <c r="A6" s="6" t="s">
        <v>14</v>
      </c>
      <c r="B6" s="7">
        <v>0.2</v>
      </c>
      <c r="C6" s="6" t="s">
        <v>15</v>
      </c>
      <c r="D6" s="7"/>
      <c r="E6" s="6" t="s">
        <v>16</v>
      </c>
      <c r="F6" s="7">
        <v>0.7</v>
      </c>
      <c r="G6" s="6" t="s">
        <v>17</v>
      </c>
    </row>
    <row r="7" spans="1:7" ht="22" customHeight="1" x14ac:dyDescent="0.2">
      <c r="A7" s="6" t="s">
        <v>18</v>
      </c>
      <c r="B7" s="7">
        <v>0.2</v>
      </c>
      <c r="C7" s="6" t="s">
        <v>19</v>
      </c>
      <c r="D7" s="7"/>
      <c r="E7" s="6" t="s">
        <v>20</v>
      </c>
      <c r="F7" s="7">
        <v>0.8</v>
      </c>
      <c r="G7" s="6" t="s">
        <v>21</v>
      </c>
    </row>
    <row r="8" spans="1:7" ht="22" customHeight="1" x14ac:dyDescent="0.2">
      <c r="A8" s="6" t="s">
        <v>22</v>
      </c>
      <c r="B8" s="7">
        <v>0.25</v>
      </c>
      <c r="C8" s="6" t="s">
        <v>23</v>
      </c>
      <c r="D8" s="7"/>
      <c r="E8" s="6" t="s">
        <v>24</v>
      </c>
      <c r="F8" s="7">
        <v>0.9</v>
      </c>
      <c r="G8" s="6" t="s">
        <v>25</v>
      </c>
    </row>
    <row r="9" spans="1:7" ht="22" customHeight="1" x14ac:dyDescent="0.2">
      <c r="A9" s="6" t="s">
        <v>26</v>
      </c>
      <c r="B9" s="7">
        <v>0.35</v>
      </c>
      <c r="C9" s="6" t="s">
        <v>27</v>
      </c>
      <c r="D9" s="7"/>
      <c r="E9" s="6" t="s">
        <v>28</v>
      </c>
      <c r="F9" s="7">
        <v>1</v>
      </c>
      <c r="G9" s="6" t="s">
        <v>29</v>
      </c>
    </row>
    <row r="10" spans="1:7" ht="22" customHeight="1" x14ac:dyDescent="0.2">
      <c r="A10" s="7"/>
      <c r="B10" s="7"/>
      <c r="C10" s="7"/>
      <c r="D10" s="7"/>
      <c r="E10" s="6" t="s">
        <v>30</v>
      </c>
      <c r="F10" s="7">
        <v>1.1000000000000001</v>
      </c>
      <c r="G10" s="6" t="s">
        <v>31</v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93669"/>
  </sheetPr>
  <dimension ref="A1:R4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24" customWidth="1"/>
    <col min="3" max="3" width="15" customWidth="1"/>
    <col min="4" max="4" width="18" customWidth="1"/>
    <col min="5" max="5" width="32" customWidth="1"/>
    <col min="6" max="6" width="16" customWidth="1"/>
    <col min="7" max="7" width="10" customWidth="1"/>
    <col min="8" max="8" width="12" customWidth="1"/>
    <col min="9" max="9" width="14" customWidth="1"/>
    <col min="10" max="11" width="15" customWidth="1"/>
    <col min="12" max="12" width="14" customWidth="1"/>
    <col min="13" max="13" width="13" customWidth="1"/>
    <col min="14" max="14" width="14" customWidth="1"/>
    <col min="15" max="15" width="15" customWidth="1"/>
    <col min="16" max="16" width="14" customWidth="1"/>
    <col min="17" max="18" width="24" customWidth="1"/>
  </cols>
  <sheetData>
    <row r="1" spans="1:18" ht="24" customHeight="1" x14ac:dyDescent="0.2">
      <c r="A1" s="15" t="s">
        <v>32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19" customHeight="1" x14ac:dyDescent="0.2">
      <c r="A2" s="13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4" spans="1:18" ht="32" customHeight="1" x14ac:dyDescent="0.2">
      <c r="A4" s="5" t="s">
        <v>34</v>
      </c>
      <c r="B4" s="5" t="s">
        <v>35</v>
      </c>
      <c r="C4" s="5" t="s">
        <v>36</v>
      </c>
      <c r="D4" s="5" t="s">
        <v>37</v>
      </c>
      <c r="E4" s="5" t="s">
        <v>38</v>
      </c>
      <c r="F4" s="5" t="s">
        <v>39</v>
      </c>
      <c r="G4" s="5" t="s">
        <v>40</v>
      </c>
      <c r="H4" s="5" t="s">
        <v>41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12</v>
      </c>
      <c r="N4" s="5" t="s">
        <v>42</v>
      </c>
      <c r="O4" s="5" t="s">
        <v>43</v>
      </c>
      <c r="P4" s="5" t="s">
        <v>44</v>
      </c>
      <c r="Q4" s="5" t="s">
        <v>45</v>
      </c>
      <c r="R4" s="5" t="s">
        <v>46</v>
      </c>
    </row>
    <row r="5" spans="1:18" ht="42" customHeight="1" x14ac:dyDescent="0.2">
      <c r="A5" s="8" t="s">
        <v>47</v>
      </c>
      <c r="B5" s="8" t="s">
        <v>48</v>
      </c>
      <c r="C5" s="8" t="s">
        <v>49</v>
      </c>
      <c r="D5" s="8" t="s">
        <v>50</v>
      </c>
      <c r="E5" s="8" t="s">
        <v>51</v>
      </c>
      <c r="F5" s="8" t="s">
        <v>52</v>
      </c>
      <c r="G5" s="8">
        <v>5</v>
      </c>
      <c r="H5" s="8" t="s">
        <v>53</v>
      </c>
      <c r="I5" s="6">
        <f>IF(A5="","",IFERROR(ROUND(AVERAGEIFS(Activities!$J:$J,Activities!$A:$A,A5),2),""))</f>
        <v>4.25</v>
      </c>
      <c r="J5" s="6">
        <f>IF(A5="","",IFERROR(ROUND(AVERAGEIFS('Coverage &amp; Outcomes'!$G:$G,'Coverage &amp; Outcomes'!$A:$A,A5),2),""))</f>
        <v>4</v>
      </c>
      <c r="K5" s="6">
        <f>IF(A5="","",IFERROR(ROUND((SUMIFS('Stakeholders &amp; Media'!$G:$G,'Stakeholders &amp; Media'!$A:$A,A5)/SUMIFS('Stakeholders &amp; Media'!$D:$D,'Stakeholders &amp; Media'!$A:$A,A5)),2),""))</f>
        <v>3.44</v>
      </c>
      <c r="L5" s="6">
        <f>IF(A5="","",IFERROR(ROUND(SUMPRODUCT((Objectives!$A$5:$A$74=A5)*(Objectives!$C$5:$C$74)*(Objectives!$E$5:$E$74))/SUMIFS(Objectives!$C:$C,Objectives!$A:$A,A5),2),""))</f>
        <v>3.65</v>
      </c>
      <c r="M5" s="6">
        <f>IF(A5="","",IFERROR(ROUND(AVERAGEIFS(Evidence!$D:$D,Evidence!$A:$A,A5),2),""))</f>
        <v>4</v>
      </c>
      <c r="N5" s="6">
        <f>IF(A5="","",ROUND(I5*Settings!$B$6 + J5*Settings!$B$7 + K5*Settings!$B$8 + L5*Settings!$B$9,2))</f>
        <v>3.79</v>
      </c>
      <c r="O5" s="6">
        <f>IF(A5="","",ROUND(N5*LOOKUP(M5,{1,2,3,4,5},Settings!$F$6:$F$10)*G5/5,2))</f>
        <v>3.79</v>
      </c>
      <c r="P5" s="6" t="str">
        <f t="shared" ref="P5:P44" si="0">IF(A5="","",IF(O5&gt;=4.2,"Strong",IF(O5&gt;=3.4,"Generally solid",IF(O5&gt;=2.6,"Mixed",IF(O5&gt;=1.8,"Fragile","Critical")))))</f>
        <v>Generally solid</v>
      </c>
      <c r="Q5" s="8"/>
      <c r="R5" s="8" t="s">
        <v>54</v>
      </c>
    </row>
    <row r="6" spans="1:18" ht="42" customHeight="1" x14ac:dyDescent="0.2">
      <c r="A6" s="8" t="s">
        <v>55</v>
      </c>
      <c r="B6" s="8" t="s">
        <v>56</v>
      </c>
      <c r="C6" s="8" t="s">
        <v>57</v>
      </c>
      <c r="D6" s="8" t="s">
        <v>58</v>
      </c>
      <c r="E6" s="8" t="s">
        <v>59</v>
      </c>
      <c r="F6" s="8" t="s">
        <v>60</v>
      </c>
      <c r="G6" s="8">
        <v>5</v>
      </c>
      <c r="H6" s="8" t="s">
        <v>53</v>
      </c>
      <c r="I6" s="6">
        <f>IF(A6="","",IFERROR(ROUND(AVERAGEIFS(Activities!$J:$J,Activities!$A:$A,A6),2),""))</f>
        <v>4.5</v>
      </c>
      <c r="J6" s="6">
        <f>IF(A6="","",IFERROR(ROUND(AVERAGEIFS('Coverage &amp; Outcomes'!$G:$G,'Coverage &amp; Outcomes'!$A:$A,A6),2),""))</f>
        <v>2</v>
      </c>
      <c r="K6" s="6">
        <f>IF(A6="","",IFERROR(ROUND((SUMIFS('Stakeholders &amp; Media'!$G:$G,'Stakeholders &amp; Media'!$A:$A,A6)/SUMIFS('Stakeholders &amp; Media'!$D:$D,'Stakeholders &amp; Media'!$A:$A,A6)),2),""))</f>
        <v>2</v>
      </c>
      <c r="L6" s="6">
        <f>IF(A6="","",IFERROR(ROUND(SUMPRODUCT((Objectives!$A$5:$A$74=A6)*(Objectives!$C$5:$C$74)*(Objectives!$E$5:$E$74))/SUMIFS(Objectives!$C:$C,Objectives!$A:$A,A6),2),""))</f>
        <v>3</v>
      </c>
      <c r="M6" s="6">
        <f>IF(A6="","",IFERROR(ROUND(AVERAGEIFS(Evidence!$D:$D,Evidence!$A:$A,A6),2),""))</f>
        <v>4</v>
      </c>
      <c r="N6" s="6">
        <f>IF(A6="","",ROUND(I6*Settings!$B$6 + J6*Settings!$B$7 + K6*Settings!$B$8 + L6*Settings!$B$9,2))</f>
        <v>2.85</v>
      </c>
      <c r="O6" s="6">
        <f>IF(A6="","",ROUND(N6*LOOKUP(M6,{1,2,3,4,5},Settings!$F$6:$F$10)*G6/5,2))</f>
        <v>2.85</v>
      </c>
      <c r="P6" s="6" t="str">
        <f t="shared" si="0"/>
        <v>Mixed</v>
      </c>
      <c r="Q6" s="8"/>
      <c r="R6" s="8" t="s">
        <v>61</v>
      </c>
    </row>
    <row r="7" spans="1:18" ht="42" customHeight="1" x14ac:dyDescent="0.2">
      <c r="A7" s="8" t="s">
        <v>62</v>
      </c>
      <c r="B7" s="8" t="s">
        <v>63</v>
      </c>
      <c r="C7" s="8" t="s">
        <v>64</v>
      </c>
      <c r="D7" s="8" t="s">
        <v>65</v>
      </c>
      <c r="E7" s="8" t="s">
        <v>66</v>
      </c>
      <c r="F7" s="8" t="s">
        <v>67</v>
      </c>
      <c r="G7" s="8">
        <v>4</v>
      </c>
      <c r="H7" s="8" t="s">
        <v>53</v>
      </c>
      <c r="I7" s="6" t="str">
        <f>IF(A7="","",IFERROR(ROUND(AVERAGEIFS(Activities!$J:$J,Activities!$A:$A,A7),2),""))</f>
        <v/>
      </c>
      <c r="J7" s="6">
        <f>IF(A7="","",IFERROR(ROUND(AVERAGEIFS('Coverage &amp; Outcomes'!$G:$G,'Coverage &amp; Outcomes'!$A:$A,A7),2),""))</f>
        <v>4</v>
      </c>
      <c r="K7" s="6">
        <f>IF(A7="","",IFERROR(ROUND((SUMIFS('Stakeholders &amp; Media'!$G:$G,'Stakeholders &amp; Media'!$A:$A,A7)/SUMIFS('Stakeholders &amp; Media'!$D:$D,'Stakeholders &amp; Media'!$A:$A,A7)),2),""))</f>
        <v>4</v>
      </c>
      <c r="L7" s="6" t="str">
        <f>IF(A7="","",IFERROR(ROUND(SUMPRODUCT((Objectives!$A$5:$A$74=A7)*(Objectives!$C$5:$C$74)*(Objectives!$E$5:$E$74))/SUMIFS(Objectives!$C:$C,Objectives!$A:$A,A7),2),""))</f>
        <v/>
      </c>
      <c r="M7" s="6">
        <f>IF(A7="","",IFERROR(ROUND(AVERAGEIFS(Evidence!$D:$D,Evidence!$A:$A,A7),2),""))</f>
        <v>5</v>
      </c>
      <c r="N7" s="6" t="e">
        <f>IF(A7="","",ROUND(I7*Settings!$B$6 + J7*Settings!$B$7 + K7*Settings!$B$8 + L7*Settings!$B$9,2))</f>
        <v>#VALUE!</v>
      </c>
      <c r="O7" s="6" t="e">
        <f>IF(A7="","",ROUND(N7*LOOKUP(M7,{1,2,3,4,5},Settings!$F$6:$F$10)*G7/5,2))</f>
        <v>#VALUE!</v>
      </c>
      <c r="P7" s="6" t="e">
        <f t="shared" si="0"/>
        <v>#VALUE!</v>
      </c>
      <c r="Q7" s="8"/>
      <c r="R7" s="8" t="s">
        <v>68</v>
      </c>
    </row>
    <row r="8" spans="1:18" ht="42" customHeight="1" x14ac:dyDescent="0.2">
      <c r="A8" s="8"/>
      <c r="B8" s="8"/>
      <c r="C8" s="8"/>
      <c r="D8" s="8"/>
      <c r="E8" s="8"/>
      <c r="F8" s="8"/>
      <c r="G8" s="8"/>
      <c r="H8" s="8"/>
      <c r="I8" s="6" t="str">
        <f>IF(A8="","",IFERROR(ROUND(AVERAGEIFS(Activities!$J:$J,Activities!$A:$A,A8),2),""))</f>
        <v/>
      </c>
      <c r="J8" s="6" t="str">
        <f>IF(A8="","",IFERROR(ROUND(AVERAGEIFS('Coverage &amp; Outcomes'!$G:$G,'Coverage &amp; Outcomes'!$A:$A,A8),2),""))</f>
        <v/>
      </c>
      <c r="K8" s="6" t="str">
        <f>IF(A8="","",IFERROR(ROUND((SUMIFS('Stakeholders &amp; Media'!$G:$G,'Stakeholders &amp; Media'!$A:$A,A8)/SUMIFS('Stakeholders &amp; Media'!$D:$D,'Stakeholders &amp; Media'!$A:$A,A8)),2),""))</f>
        <v/>
      </c>
      <c r="L8" s="6" t="str">
        <f>IF(A8="","",IFERROR(ROUND(SUMPRODUCT((Objectives!$A$5:$A$74=A8)*(Objectives!$C$5:$C$74)*(Objectives!$E$5:$E$74))/SUMIFS(Objectives!$C:$C,Objectives!$A:$A,A8),2),""))</f>
        <v/>
      </c>
      <c r="M8" s="6" t="str">
        <f>IF(A8="","",IFERROR(ROUND(AVERAGEIFS(Evidence!$D:$D,Evidence!$A:$A,A8),2),""))</f>
        <v/>
      </c>
      <c r="N8" s="6" t="str">
        <f>IF(A8="","",ROUND(I8*Settings!$B$6 + J8*Settings!$B$7 + K8*Settings!$B$8 + L8*Settings!$B$9,2))</f>
        <v/>
      </c>
      <c r="O8" s="6" t="str">
        <f>IF(A8="","",ROUND(N8*LOOKUP(M8,{1,2,3,4,5},Settings!$F$6:$F$10)*G8/5,2))</f>
        <v/>
      </c>
      <c r="P8" s="6" t="str">
        <f t="shared" si="0"/>
        <v/>
      </c>
      <c r="Q8" s="8"/>
      <c r="R8" s="8"/>
    </row>
    <row r="9" spans="1:18" ht="42" customHeight="1" x14ac:dyDescent="0.2">
      <c r="A9" s="8"/>
      <c r="B9" s="8"/>
      <c r="C9" s="8"/>
      <c r="D9" s="8"/>
      <c r="E9" s="8"/>
      <c r="F9" s="8"/>
      <c r="G9" s="8"/>
      <c r="H9" s="8"/>
      <c r="I9" s="6" t="str">
        <f>IF(A9="","",IFERROR(ROUND(AVERAGEIFS(Activities!$J:$J,Activities!$A:$A,A9),2),""))</f>
        <v/>
      </c>
      <c r="J9" s="6" t="str">
        <f>IF(A9="","",IFERROR(ROUND(AVERAGEIFS('Coverage &amp; Outcomes'!$G:$G,'Coverage &amp; Outcomes'!$A:$A,A9),2),""))</f>
        <v/>
      </c>
      <c r="K9" s="6" t="str">
        <f>IF(A9="","",IFERROR(ROUND((SUMIFS('Stakeholders &amp; Media'!$G:$G,'Stakeholders &amp; Media'!$A:$A,A9)/SUMIFS('Stakeholders &amp; Media'!$D:$D,'Stakeholders &amp; Media'!$A:$A,A9)),2),""))</f>
        <v/>
      </c>
      <c r="L9" s="6" t="str">
        <f>IF(A9="","",IFERROR(ROUND(SUMPRODUCT((Objectives!$A$5:$A$74=A9)*(Objectives!$C$5:$C$74)*(Objectives!$E$5:$E$74))/SUMIFS(Objectives!$C:$C,Objectives!$A:$A,A9),2),""))</f>
        <v/>
      </c>
      <c r="M9" s="6" t="str">
        <f>IF(A9="","",IFERROR(ROUND(AVERAGEIFS(Evidence!$D:$D,Evidence!$A:$A,A9),2),""))</f>
        <v/>
      </c>
      <c r="N9" s="6" t="str">
        <f>IF(A9="","",ROUND(I9*Settings!$B$6 + J9*Settings!$B$7 + K9*Settings!$B$8 + L9*Settings!$B$9,2))</f>
        <v/>
      </c>
      <c r="O9" s="6" t="str">
        <f>IF(A9="","",ROUND(N9*LOOKUP(M9,{1,2,3,4,5},Settings!$F$6:$F$10)*G9/5,2))</f>
        <v/>
      </c>
      <c r="P9" s="6" t="str">
        <f t="shared" si="0"/>
        <v/>
      </c>
      <c r="Q9" s="8"/>
      <c r="R9" s="8"/>
    </row>
    <row r="10" spans="1:18" ht="42" customHeight="1" x14ac:dyDescent="0.2">
      <c r="A10" s="8"/>
      <c r="B10" s="8"/>
      <c r="C10" s="8"/>
      <c r="D10" s="8"/>
      <c r="E10" s="8"/>
      <c r="F10" s="8"/>
      <c r="G10" s="8"/>
      <c r="H10" s="8"/>
      <c r="I10" s="6" t="str">
        <f>IF(A10="","",IFERROR(ROUND(AVERAGEIFS(Activities!$J:$J,Activities!$A:$A,A10),2),""))</f>
        <v/>
      </c>
      <c r="J10" s="6" t="str">
        <f>IF(A10="","",IFERROR(ROUND(AVERAGEIFS('Coverage &amp; Outcomes'!$G:$G,'Coverage &amp; Outcomes'!$A:$A,A10),2),""))</f>
        <v/>
      </c>
      <c r="K10" s="6" t="str">
        <f>IF(A10="","",IFERROR(ROUND((SUMIFS('Stakeholders &amp; Media'!$G:$G,'Stakeholders &amp; Media'!$A:$A,A10)/SUMIFS('Stakeholders &amp; Media'!$D:$D,'Stakeholders &amp; Media'!$A:$A,A10)),2),""))</f>
        <v/>
      </c>
      <c r="L10" s="6" t="str">
        <f>IF(A10="","",IFERROR(ROUND(SUMPRODUCT((Objectives!$A$5:$A$74=A10)*(Objectives!$C$5:$C$74)*(Objectives!$E$5:$E$74))/SUMIFS(Objectives!$C:$C,Objectives!$A:$A,A10),2),""))</f>
        <v/>
      </c>
      <c r="M10" s="6" t="str">
        <f>IF(A10="","",IFERROR(ROUND(AVERAGEIFS(Evidence!$D:$D,Evidence!$A:$A,A10),2),""))</f>
        <v/>
      </c>
      <c r="N10" s="6" t="str">
        <f>IF(A10="","",ROUND(I10*Settings!$B$6 + J10*Settings!$B$7 + K10*Settings!$B$8 + L10*Settings!$B$9,2))</f>
        <v/>
      </c>
      <c r="O10" s="6" t="str">
        <f>IF(A10="","",ROUND(N10*LOOKUP(M10,{1,2,3,4,5},Settings!$F$6:$F$10)*G10/5,2))</f>
        <v/>
      </c>
      <c r="P10" s="6" t="str">
        <f t="shared" si="0"/>
        <v/>
      </c>
      <c r="Q10" s="8"/>
      <c r="R10" s="8"/>
    </row>
    <row r="11" spans="1:18" ht="42" customHeight="1" x14ac:dyDescent="0.2">
      <c r="A11" s="8"/>
      <c r="B11" s="8"/>
      <c r="C11" s="8"/>
      <c r="D11" s="8"/>
      <c r="E11" s="8"/>
      <c r="F11" s="8"/>
      <c r="G11" s="8"/>
      <c r="H11" s="8"/>
      <c r="I11" s="6" t="str">
        <f>IF(A11="","",IFERROR(ROUND(AVERAGEIFS(Activities!$J:$J,Activities!$A:$A,A11),2),""))</f>
        <v/>
      </c>
      <c r="J11" s="6" t="str">
        <f>IF(A11="","",IFERROR(ROUND(AVERAGEIFS('Coverage &amp; Outcomes'!$G:$G,'Coverage &amp; Outcomes'!$A:$A,A11),2),""))</f>
        <v/>
      </c>
      <c r="K11" s="6" t="str">
        <f>IF(A11="","",IFERROR(ROUND((SUMIFS('Stakeholders &amp; Media'!$G:$G,'Stakeholders &amp; Media'!$A:$A,A11)/SUMIFS('Stakeholders &amp; Media'!$D:$D,'Stakeholders &amp; Media'!$A:$A,A11)),2),""))</f>
        <v/>
      </c>
      <c r="L11" s="6" t="str">
        <f>IF(A11="","",IFERROR(ROUND(SUMPRODUCT((Objectives!$A$5:$A$74=A11)*(Objectives!$C$5:$C$74)*(Objectives!$E$5:$E$74))/SUMIFS(Objectives!$C:$C,Objectives!$A:$A,A11),2),""))</f>
        <v/>
      </c>
      <c r="M11" s="6" t="str">
        <f>IF(A11="","",IFERROR(ROUND(AVERAGEIFS(Evidence!$D:$D,Evidence!$A:$A,A11),2),""))</f>
        <v/>
      </c>
      <c r="N11" s="6" t="str">
        <f>IF(A11="","",ROUND(I11*Settings!$B$6 + J11*Settings!$B$7 + K11*Settings!$B$8 + L11*Settings!$B$9,2))</f>
        <v/>
      </c>
      <c r="O11" s="6" t="str">
        <f>IF(A11="","",ROUND(N11*LOOKUP(M11,{1,2,3,4,5},Settings!$F$6:$F$10)*G11/5,2))</f>
        <v/>
      </c>
      <c r="P11" s="6" t="str">
        <f t="shared" si="0"/>
        <v/>
      </c>
      <c r="Q11" s="8"/>
      <c r="R11" s="8"/>
    </row>
    <row r="12" spans="1:18" ht="42" customHeight="1" x14ac:dyDescent="0.2">
      <c r="A12" s="8"/>
      <c r="B12" s="8"/>
      <c r="C12" s="8"/>
      <c r="D12" s="8"/>
      <c r="E12" s="8"/>
      <c r="F12" s="8"/>
      <c r="G12" s="8"/>
      <c r="H12" s="8"/>
      <c r="I12" s="6" t="str">
        <f>IF(A12="","",IFERROR(ROUND(AVERAGEIFS(Activities!$J:$J,Activities!$A:$A,A12),2),""))</f>
        <v/>
      </c>
      <c r="J12" s="6" t="str">
        <f>IF(A12="","",IFERROR(ROUND(AVERAGEIFS('Coverage &amp; Outcomes'!$G:$G,'Coverage &amp; Outcomes'!$A:$A,A12),2),""))</f>
        <v/>
      </c>
      <c r="K12" s="6" t="str">
        <f>IF(A12="","",IFERROR(ROUND((SUMIFS('Stakeholders &amp; Media'!$G:$G,'Stakeholders &amp; Media'!$A:$A,A12)/SUMIFS('Stakeholders &amp; Media'!$D:$D,'Stakeholders &amp; Media'!$A:$A,A12)),2),""))</f>
        <v/>
      </c>
      <c r="L12" s="6" t="str">
        <f>IF(A12="","",IFERROR(ROUND(SUMPRODUCT((Objectives!$A$5:$A$74=A12)*(Objectives!$C$5:$C$74)*(Objectives!$E$5:$E$74))/SUMIFS(Objectives!$C:$C,Objectives!$A:$A,A12),2),""))</f>
        <v/>
      </c>
      <c r="M12" s="6" t="str">
        <f>IF(A12="","",IFERROR(ROUND(AVERAGEIFS(Evidence!$D:$D,Evidence!$A:$A,A12),2),""))</f>
        <v/>
      </c>
      <c r="N12" s="6" t="str">
        <f>IF(A12="","",ROUND(I12*Settings!$B$6 + J12*Settings!$B$7 + K12*Settings!$B$8 + L12*Settings!$B$9,2))</f>
        <v/>
      </c>
      <c r="O12" s="6" t="str">
        <f>IF(A12="","",ROUND(N12*LOOKUP(M12,{1,2,3,4,5},Settings!$F$6:$F$10)*G12/5,2))</f>
        <v/>
      </c>
      <c r="P12" s="6" t="str">
        <f t="shared" si="0"/>
        <v/>
      </c>
      <c r="Q12" s="8"/>
      <c r="R12" s="8"/>
    </row>
    <row r="13" spans="1:18" ht="42" customHeight="1" x14ac:dyDescent="0.2">
      <c r="A13" s="8"/>
      <c r="B13" s="8"/>
      <c r="C13" s="8"/>
      <c r="D13" s="8"/>
      <c r="E13" s="8"/>
      <c r="F13" s="8"/>
      <c r="G13" s="8"/>
      <c r="H13" s="8"/>
      <c r="I13" s="6" t="str">
        <f>IF(A13="","",IFERROR(ROUND(AVERAGEIFS(Activities!$J:$J,Activities!$A:$A,A13),2),""))</f>
        <v/>
      </c>
      <c r="J13" s="6" t="str">
        <f>IF(A13="","",IFERROR(ROUND(AVERAGEIFS('Coverage &amp; Outcomes'!$G:$G,'Coverage &amp; Outcomes'!$A:$A,A13),2),""))</f>
        <v/>
      </c>
      <c r="K13" s="6" t="str">
        <f>IF(A13="","",IFERROR(ROUND((SUMIFS('Stakeholders &amp; Media'!$G:$G,'Stakeholders &amp; Media'!$A:$A,A13)/SUMIFS('Stakeholders &amp; Media'!$D:$D,'Stakeholders &amp; Media'!$A:$A,A13)),2),""))</f>
        <v/>
      </c>
      <c r="L13" s="6" t="str">
        <f>IF(A13="","",IFERROR(ROUND(SUMPRODUCT((Objectives!$A$5:$A$74=A13)*(Objectives!$C$5:$C$74)*(Objectives!$E$5:$E$74))/SUMIFS(Objectives!$C:$C,Objectives!$A:$A,A13),2),""))</f>
        <v/>
      </c>
      <c r="M13" s="6" t="str">
        <f>IF(A13="","",IFERROR(ROUND(AVERAGEIFS(Evidence!$D:$D,Evidence!$A:$A,A13),2),""))</f>
        <v/>
      </c>
      <c r="N13" s="6" t="str">
        <f>IF(A13="","",ROUND(I13*Settings!$B$6 + J13*Settings!$B$7 + K13*Settings!$B$8 + L13*Settings!$B$9,2))</f>
        <v/>
      </c>
      <c r="O13" s="6" t="str">
        <f>IF(A13="","",ROUND(N13*LOOKUP(M13,{1,2,3,4,5},Settings!$F$6:$F$10)*G13/5,2))</f>
        <v/>
      </c>
      <c r="P13" s="6" t="str">
        <f t="shared" si="0"/>
        <v/>
      </c>
      <c r="Q13" s="8"/>
      <c r="R13" s="8"/>
    </row>
    <row r="14" spans="1:18" ht="42" customHeight="1" x14ac:dyDescent="0.2">
      <c r="A14" s="8"/>
      <c r="B14" s="8"/>
      <c r="C14" s="8"/>
      <c r="D14" s="8"/>
      <c r="E14" s="8"/>
      <c r="F14" s="8"/>
      <c r="G14" s="8"/>
      <c r="H14" s="8"/>
      <c r="I14" s="6" t="str">
        <f>IF(A14="","",IFERROR(ROUND(AVERAGEIFS(Activities!$J:$J,Activities!$A:$A,A14),2),""))</f>
        <v/>
      </c>
      <c r="J14" s="6" t="str">
        <f>IF(A14="","",IFERROR(ROUND(AVERAGEIFS('Coverage &amp; Outcomes'!$G:$G,'Coverage &amp; Outcomes'!$A:$A,A14),2),""))</f>
        <v/>
      </c>
      <c r="K14" s="6" t="str">
        <f>IF(A14="","",IFERROR(ROUND((SUMIFS('Stakeholders &amp; Media'!$G:$G,'Stakeholders &amp; Media'!$A:$A,A14)/SUMIFS('Stakeholders &amp; Media'!$D:$D,'Stakeholders &amp; Media'!$A:$A,A14)),2),""))</f>
        <v/>
      </c>
      <c r="L14" s="6" t="str">
        <f>IF(A14="","",IFERROR(ROUND(SUMPRODUCT((Objectives!$A$5:$A$74=A14)*(Objectives!$C$5:$C$74)*(Objectives!$E$5:$E$74))/SUMIFS(Objectives!$C:$C,Objectives!$A:$A,A14),2),""))</f>
        <v/>
      </c>
      <c r="M14" s="6" t="str">
        <f>IF(A14="","",IFERROR(ROUND(AVERAGEIFS(Evidence!$D:$D,Evidence!$A:$A,A14),2),""))</f>
        <v/>
      </c>
      <c r="N14" s="6" t="str">
        <f>IF(A14="","",ROUND(I14*Settings!$B$6 + J14*Settings!$B$7 + K14*Settings!$B$8 + L14*Settings!$B$9,2))</f>
        <v/>
      </c>
      <c r="O14" s="6" t="str">
        <f>IF(A14="","",ROUND(N14*LOOKUP(M14,{1,2,3,4,5},Settings!$F$6:$F$10)*G14/5,2))</f>
        <v/>
      </c>
      <c r="P14" s="6" t="str">
        <f t="shared" si="0"/>
        <v/>
      </c>
      <c r="Q14" s="8"/>
      <c r="R14" s="8"/>
    </row>
    <row r="15" spans="1:18" ht="42" customHeight="1" x14ac:dyDescent="0.2">
      <c r="A15" s="8"/>
      <c r="B15" s="8"/>
      <c r="C15" s="8"/>
      <c r="D15" s="8"/>
      <c r="E15" s="8"/>
      <c r="F15" s="8"/>
      <c r="G15" s="8"/>
      <c r="H15" s="8"/>
      <c r="I15" s="6" t="str">
        <f>IF(A15="","",IFERROR(ROUND(AVERAGEIFS(Activities!$J:$J,Activities!$A:$A,A15),2),""))</f>
        <v/>
      </c>
      <c r="J15" s="6" t="str">
        <f>IF(A15="","",IFERROR(ROUND(AVERAGEIFS('Coverage &amp; Outcomes'!$G:$G,'Coverage &amp; Outcomes'!$A:$A,A15),2),""))</f>
        <v/>
      </c>
      <c r="K15" s="6" t="str">
        <f>IF(A15="","",IFERROR(ROUND((SUMIFS('Stakeholders &amp; Media'!$G:$G,'Stakeholders &amp; Media'!$A:$A,A15)/SUMIFS('Stakeholders &amp; Media'!$D:$D,'Stakeholders &amp; Media'!$A:$A,A15)),2),""))</f>
        <v/>
      </c>
      <c r="L15" s="6" t="str">
        <f>IF(A15="","",IFERROR(ROUND(SUMPRODUCT((Objectives!$A$5:$A$74=A15)*(Objectives!$C$5:$C$74)*(Objectives!$E$5:$E$74))/SUMIFS(Objectives!$C:$C,Objectives!$A:$A,A15),2),""))</f>
        <v/>
      </c>
      <c r="M15" s="6" t="str">
        <f>IF(A15="","",IFERROR(ROUND(AVERAGEIFS(Evidence!$D:$D,Evidence!$A:$A,A15),2),""))</f>
        <v/>
      </c>
      <c r="N15" s="6" t="str">
        <f>IF(A15="","",ROUND(I15*Settings!$B$6 + J15*Settings!$B$7 + K15*Settings!$B$8 + L15*Settings!$B$9,2))</f>
        <v/>
      </c>
      <c r="O15" s="6" t="str">
        <f>IF(A15="","",ROUND(N15*LOOKUP(M15,{1,2,3,4,5},Settings!$F$6:$F$10)*G15/5,2))</f>
        <v/>
      </c>
      <c r="P15" s="6" t="str">
        <f t="shared" si="0"/>
        <v/>
      </c>
      <c r="Q15" s="8"/>
      <c r="R15" s="8"/>
    </row>
    <row r="16" spans="1:18" ht="42" customHeight="1" x14ac:dyDescent="0.2">
      <c r="A16" s="8"/>
      <c r="B16" s="8"/>
      <c r="C16" s="8"/>
      <c r="D16" s="8"/>
      <c r="E16" s="8"/>
      <c r="F16" s="8"/>
      <c r="G16" s="8"/>
      <c r="H16" s="8"/>
      <c r="I16" s="6" t="str">
        <f>IF(A16="","",IFERROR(ROUND(AVERAGEIFS(Activities!$J:$J,Activities!$A:$A,A16),2),""))</f>
        <v/>
      </c>
      <c r="J16" s="6" t="str">
        <f>IF(A16="","",IFERROR(ROUND(AVERAGEIFS('Coverage &amp; Outcomes'!$G:$G,'Coverage &amp; Outcomes'!$A:$A,A16),2),""))</f>
        <v/>
      </c>
      <c r="K16" s="6" t="str">
        <f>IF(A16="","",IFERROR(ROUND((SUMIFS('Stakeholders &amp; Media'!$G:$G,'Stakeholders &amp; Media'!$A:$A,A16)/SUMIFS('Stakeholders &amp; Media'!$D:$D,'Stakeholders &amp; Media'!$A:$A,A16)),2),""))</f>
        <v/>
      </c>
      <c r="L16" s="6" t="str">
        <f>IF(A16="","",IFERROR(ROUND(SUMPRODUCT((Objectives!$A$5:$A$74=A16)*(Objectives!$C$5:$C$74)*(Objectives!$E$5:$E$74))/SUMIFS(Objectives!$C:$C,Objectives!$A:$A,A16),2),""))</f>
        <v/>
      </c>
      <c r="M16" s="6" t="str">
        <f>IF(A16="","",IFERROR(ROUND(AVERAGEIFS(Evidence!$D:$D,Evidence!$A:$A,A16),2),""))</f>
        <v/>
      </c>
      <c r="N16" s="6" t="str">
        <f>IF(A16="","",ROUND(I16*Settings!$B$6 + J16*Settings!$B$7 + K16*Settings!$B$8 + L16*Settings!$B$9,2))</f>
        <v/>
      </c>
      <c r="O16" s="6" t="str">
        <f>IF(A16="","",ROUND(N16*LOOKUP(M16,{1,2,3,4,5},Settings!$F$6:$F$10)*G16/5,2))</f>
        <v/>
      </c>
      <c r="P16" s="6" t="str">
        <f t="shared" si="0"/>
        <v/>
      </c>
      <c r="Q16" s="8"/>
      <c r="R16" s="8"/>
    </row>
    <row r="17" spans="1:18" ht="42" customHeight="1" x14ac:dyDescent="0.2">
      <c r="A17" s="8"/>
      <c r="B17" s="8"/>
      <c r="C17" s="8"/>
      <c r="D17" s="8"/>
      <c r="E17" s="8"/>
      <c r="F17" s="8"/>
      <c r="G17" s="8"/>
      <c r="H17" s="8"/>
      <c r="I17" s="6" t="str">
        <f>IF(A17="","",IFERROR(ROUND(AVERAGEIFS(Activities!$J:$J,Activities!$A:$A,A17),2),""))</f>
        <v/>
      </c>
      <c r="J17" s="6" t="str">
        <f>IF(A17="","",IFERROR(ROUND(AVERAGEIFS('Coverage &amp; Outcomes'!$G:$G,'Coverage &amp; Outcomes'!$A:$A,A17),2),""))</f>
        <v/>
      </c>
      <c r="K17" s="6" t="str">
        <f>IF(A17="","",IFERROR(ROUND((SUMIFS('Stakeholders &amp; Media'!$G:$G,'Stakeholders &amp; Media'!$A:$A,A17)/SUMIFS('Stakeholders &amp; Media'!$D:$D,'Stakeholders &amp; Media'!$A:$A,A17)),2),""))</f>
        <v/>
      </c>
      <c r="L17" s="6" t="str">
        <f>IF(A17="","",IFERROR(ROUND(SUMPRODUCT((Objectives!$A$5:$A$74=A17)*(Objectives!$C$5:$C$74)*(Objectives!$E$5:$E$74))/SUMIFS(Objectives!$C:$C,Objectives!$A:$A,A17),2),""))</f>
        <v/>
      </c>
      <c r="M17" s="6" t="str">
        <f>IF(A17="","",IFERROR(ROUND(AVERAGEIFS(Evidence!$D:$D,Evidence!$A:$A,A17),2),""))</f>
        <v/>
      </c>
      <c r="N17" s="6" t="str">
        <f>IF(A17="","",ROUND(I17*Settings!$B$6 + J17*Settings!$B$7 + K17*Settings!$B$8 + L17*Settings!$B$9,2))</f>
        <v/>
      </c>
      <c r="O17" s="6" t="str">
        <f>IF(A17="","",ROUND(N17*LOOKUP(M17,{1,2,3,4,5},Settings!$F$6:$F$10)*G17/5,2))</f>
        <v/>
      </c>
      <c r="P17" s="6" t="str">
        <f t="shared" si="0"/>
        <v/>
      </c>
      <c r="Q17" s="8"/>
      <c r="R17" s="8"/>
    </row>
    <row r="18" spans="1:18" ht="42" customHeight="1" x14ac:dyDescent="0.2">
      <c r="A18" s="8"/>
      <c r="B18" s="8"/>
      <c r="C18" s="8"/>
      <c r="D18" s="8"/>
      <c r="E18" s="8"/>
      <c r="F18" s="8"/>
      <c r="G18" s="8"/>
      <c r="H18" s="8"/>
      <c r="I18" s="6" t="str">
        <f>IF(A18="","",IFERROR(ROUND(AVERAGEIFS(Activities!$J:$J,Activities!$A:$A,A18),2),""))</f>
        <v/>
      </c>
      <c r="J18" s="6" t="str">
        <f>IF(A18="","",IFERROR(ROUND(AVERAGEIFS('Coverage &amp; Outcomes'!$G:$G,'Coverage &amp; Outcomes'!$A:$A,A18),2),""))</f>
        <v/>
      </c>
      <c r="K18" s="6" t="str">
        <f>IF(A18="","",IFERROR(ROUND((SUMIFS('Stakeholders &amp; Media'!$G:$G,'Stakeholders &amp; Media'!$A:$A,A18)/SUMIFS('Stakeholders &amp; Media'!$D:$D,'Stakeholders &amp; Media'!$A:$A,A18)),2),""))</f>
        <v/>
      </c>
      <c r="L18" s="6" t="str">
        <f>IF(A18="","",IFERROR(ROUND(SUMPRODUCT((Objectives!$A$5:$A$74=A18)*(Objectives!$C$5:$C$74)*(Objectives!$E$5:$E$74))/SUMIFS(Objectives!$C:$C,Objectives!$A:$A,A18),2),""))</f>
        <v/>
      </c>
      <c r="M18" s="6" t="str">
        <f>IF(A18="","",IFERROR(ROUND(AVERAGEIFS(Evidence!$D:$D,Evidence!$A:$A,A18),2),""))</f>
        <v/>
      </c>
      <c r="N18" s="6" t="str">
        <f>IF(A18="","",ROUND(I18*Settings!$B$6 + J18*Settings!$B$7 + K18*Settings!$B$8 + L18*Settings!$B$9,2))</f>
        <v/>
      </c>
      <c r="O18" s="6" t="str">
        <f>IF(A18="","",ROUND(N18*LOOKUP(M18,{1,2,3,4,5},Settings!$F$6:$F$10)*G18/5,2))</f>
        <v/>
      </c>
      <c r="P18" s="6" t="str">
        <f t="shared" si="0"/>
        <v/>
      </c>
      <c r="Q18" s="8"/>
      <c r="R18" s="8"/>
    </row>
    <row r="19" spans="1:18" ht="42" customHeight="1" x14ac:dyDescent="0.2">
      <c r="A19" s="8"/>
      <c r="B19" s="8"/>
      <c r="C19" s="8"/>
      <c r="D19" s="8"/>
      <c r="E19" s="8"/>
      <c r="F19" s="8"/>
      <c r="G19" s="8"/>
      <c r="H19" s="8"/>
      <c r="I19" s="6" t="str">
        <f>IF(A19="","",IFERROR(ROUND(AVERAGEIFS(Activities!$J:$J,Activities!$A:$A,A19),2),""))</f>
        <v/>
      </c>
      <c r="J19" s="6" t="str">
        <f>IF(A19="","",IFERROR(ROUND(AVERAGEIFS('Coverage &amp; Outcomes'!$G:$G,'Coverage &amp; Outcomes'!$A:$A,A19),2),""))</f>
        <v/>
      </c>
      <c r="K19" s="6" t="str">
        <f>IF(A19="","",IFERROR(ROUND((SUMIFS('Stakeholders &amp; Media'!$G:$G,'Stakeholders &amp; Media'!$A:$A,A19)/SUMIFS('Stakeholders &amp; Media'!$D:$D,'Stakeholders &amp; Media'!$A:$A,A19)),2),""))</f>
        <v/>
      </c>
      <c r="L19" s="6" t="str">
        <f>IF(A19="","",IFERROR(ROUND(SUMPRODUCT((Objectives!$A$5:$A$74=A19)*(Objectives!$C$5:$C$74)*(Objectives!$E$5:$E$74))/SUMIFS(Objectives!$C:$C,Objectives!$A:$A,A19),2),""))</f>
        <v/>
      </c>
      <c r="M19" s="6" t="str">
        <f>IF(A19="","",IFERROR(ROUND(AVERAGEIFS(Evidence!$D:$D,Evidence!$A:$A,A19),2),""))</f>
        <v/>
      </c>
      <c r="N19" s="6" t="str">
        <f>IF(A19="","",ROUND(I19*Settings!$B$6 + J19*Settings!$B$7 + K19*Settings!$B$8 + L19*Settings!$B$9,2))</f>
        <v/>
      </c>
      <c r="O19" s="6" t="str">
        <f>IF(A19="","",ROUND(N19*LOOKUP(M19,{1,2,3,4,5},Settings!$F$6:$F$10)*G19/5,2))</f>
        <v/>
      </c>
      <c r="P19" s="6" t="str">
        <f t="shared" si="0"/>
        <v/>
      </c>
      <c r="Q19" s="8"/>
      <c r="R19" s="8"/>
    </row>
    <row r="20" spans="1:18" ht="42" customHeight="1" x14ac:dyDescent="0.2">
      <c r="A20" s="8"/>
      <c r="B20" s="8"/>
      <c r="C20" s="8"/>
      <c r="D20" s="8"/>
      <c r="E20" s="8"/>
      <c r="F20" s="8"/>
      <c r="G20" s="8"/>
      <c r="H20" s="8"/>
      <c r="I20" s="6" t="str">
        <f>IF(A20="","",IFERROR(ROUND(AVERAGEIFS(Activities!$J:$J,Activities!$A:$A,A20),2),""))</f>
        <v/>
      </c>
      <c r="J20" s="6" t="str">
        <f>IF(A20="","",IFERROR(ROUND(AVERAGEIFS('Coverage &amp; Outcomes'!$G:$G,'Coverage &amp; Outcomes'!$A:$A,A20),2),""))</f>
        <v/>
      </c>
      <c r="K20" s="6" t="str">
        <f>IF(A20="","",IFERROR(ROUND((SUMIFS('Stakeholders &amp; Media'!$G:$G,'Stakeholders &amp; Media'!$A:$A,A20)/SUMIFS('Stakeholders &amp; Media'!$D:$D,'Stakeholders &amp; Media'!$A:$A,A20)),2),""))</f>
        <v/>
      </c>
      <c r="L20" s="6" t="str">
        <f>IF(A20="","",IFERROR(ROUND(SUMPRODUCT((Objectives!$A$5:$A$74=A20)*(Objectives!$C$5:$C$74)*(Objectives!$E$5:$E$74))/SUMIFS(Objectives!$C:$C,Objectives!$A:$A,A20),2),""))</f>
        <v/>
      </c>
      <c r="M20" s="6" t="str">
        <f>IF(A20="","",IFERROR(ROUND(AVERAGEIFS(Evidence!$D:$D,Evidence!$A:$A,A20),2),""))</f>
        <v/>
      </c>
      <c r="N20" s="6" t="str">
        <f>IF(A20="","",ROUND(I20*Settings!$B$6 + J20*Settings!$B$7 + K20*Settings!$B$8 + L20*Settings!$B$9,2))</f>
        <v/>
      </c>
      <c r="O20" s="6" t="str">
        <f>IF(A20="","",ROUND(N20*LOOKUP(M20,{1,2,3,4,5},Settings!$F$6:$F$10)*G20/5,2))</f>
        <v/>
      </c>
      <c r="P20" s="6" t="str">
        <f t="shared" si="0"/>
        <v/>
      </c>
      <c r="Q20" s="8"/>
      <c r="R20" s="8"/>
    </row>
    <row r="21" spans="1:18" ht="42" customHeight="1" x14ac:dyDescent="0.2">
      <c r="A21" s="8"/>
      <c r="B21" s="8"/>
      <c r="C21" s="8"/>
      <c r="D21" s="8"/>
      <c r="E21" s="8"/>
      <c r="F21" s="8"/>
      <c r="G21" s="8"/>
      <c r="H21" s="8"/>
      <c r="I21" s="6" t="str">
        <f>IF(A21="","",IFERROR(ROUND(AVERAGEIFS(Activities!$J:$J,Activities!$A:$A,A21),2),""))</f>
        <v/>
      </c>
      <c r="J21" s="6" t="str">
        <f>IF(A21="","",IFERROR(ROUND(AVERAGEIFS('Coverage &amp; Outcomes'!$G:$G,'Coverage &amp; Outcomes'!$A:$A,A21),2),""))</f>
        <v/>
      </c>
      <c r="K21" s="6" t="str">
        <f>IF(A21="","",IFERROR(ROUND((SUMIFS('Stakeholders &amp; Media'!$G:$G,'Stakeholders &amp; Media'!$A:$A,A21)/SUMIFS('Stakeholders &amp; Media'!$D:$D,'Stakeholders &amp; Media'!$A:$A,A21)),2),""))</f>
        <v/>
      </c>
      <c r="L21" s="6" t="str">
        <f>IF(A21="","",IFERROR(ROUND(SUMPRODUCT((Objectives!$A$5:$A$74=A21)*(Objectives!$C$5:$C$74)*(Objectives!$E$5:$E$74))/SUMIFS(Objectives!$C:$C,Objectives!$A:$A,A21),2),""))</f>
        <v/>
      </c>
      <c r="M21" s="6" t="str">
        <f>IF(A21="","",IFERROR(ROUND(AVERAGEIFS(Evidence!$D:$D,Evidence!$A:$A,A21),2),""))</f>
        <v/>
      </c>
      <c r="N21" s="6" t="str">
        <f>IF(A21="","",ROUND(I21*Settings!$B$6 + J21*Settings!$B$7 + K21*Settings!$B$8 + L21*Settings!$B$9,2))</f>
        <v/>
      </c>
      <c r="O21" s="6" t="str">
        <f>IF(A21="","",ROUND(N21*LOOKUP(M21,{1,2,3,4,5},Settings!$F$6:$F$10)*G21/5,2))</f>
        <v/>
      </c>
      <c r="P21" s="6" t="str">
        <f t="shared" si="0"/>
        <v/>
      </c>
      <c r="Q21" s="8"/>
      <c r="R21" s="8"/>
    </row>
    <row r="22" spans="1:18" ht="42" customHeight="1" x14ac:dyDescent="0.2">
      <c r="A22" s="8"/>
      <c r="B22" s="8"/>
      <c r="C22" s="8"/>
      <c r="D22" s="8"/>
      <c r="E22" s="8"/>
      <c r="F22" s="8"/>
      <c r="G22" s="8"/>
      <c r="H22" s="8"/>
      <c r="I22" s="6" t="str">
        <f>IF(A22="","",IFERROR(ROUND(AVERAGEIFS(Activities!$J:$J,Activities!$A:$A,A22),2),""))</f>
        <v/>
      </c>
      <c r="J22" s="6" t="str">
        <f>IF(A22="","",IFERROR(ROUND(AVERAGEIFS('Coverage &amp; Outcomes'!$G:$G,'Coverage &amp; Outcomes'!$A:$A,A22),2),""))</f>
        <v/>
      </c>
      <c r="K22" s="6" t="str">
        <f>IF(A22="","",IFERROR(ROUND((SUMIFS('Stakeholders &amp; Media'!$G:$G,'Stakeholders &amp; Media'!$A:$A,A22)/SUMIFS('Stakeholders &amp; Media'!$D:$D,'Stakeholders &amp; Media'!$A:$A,A22)),2),""))</f>
        <v/>
      </c>
      <c r="L22" s="6" t="str">
        <f>IF(A22="","",IFERROR(ROUND(SUMPRODUCT((Objectives!$A$5:$A$74=A22)*(Objectives!$C$5:$C$74)*(Objectives!$E$5:$E$74))/SUMIFS(Objectives!$C:$C,Objectives!$A:$A,A22),2),""))</f>
        <v/>
      </c>
      <c r="M22" s="6" t="str">
        <f>IF(A22="","",IFERROR(ROUND(AVERAGEIFS(Evidence!$D:$D,Evidence!$A:$A,A22),2),""))</f>
        <v/>
      </c>
      <c r="N22" s="6" t="str">
        <f>IF(A22="","",ROUND(I22*Settings!$B$6 + J22*Settings!$B$7 + K22*Settings!$B$8 + L22*Settings!$B$9,2))</f>
        <v/>
      </c>
      <c r="O22" s="6" t="str">
        <f>IF(A22="","",ROUND(N22*LOOKUP(M22,{1,2,3,4,5},Settings!$F$6:$F$10)*G22/5,2))</f>
        <v/>
      </c>
      <c r="P22" s="6" t="str">
        <f t="shared" si="0"/>
        <v/>
      </c>
      <c r="Q22" s="8"/>
      <c r="R22" s="8"/>
    </row>
    <row r="23" spans="1:18" ht="42" customHeight="1" x14ac:dyDescent="0.2">
      <c r="A23" s="8"/>
      <c r="B23" s="8"/>
      <c r="C23" s="8"/>
      <c r="D23" s="8"/>
      <c r="E23" s="8"/>
      <c r="F23" s="8"/>
      <c r="G23" s="8"/>
      <c r="H23" s="8"/>
      <c r="I23" s="6" t="str">
        <f>IF(A23="","",IFERROR(ROUND(AVERAGEIFS(Activities!$J:$J,Activities!$A:$A,A23),2),""))</f>
        <v/>
      </c>
      <c r="J23" s="6" t="str">
        <f>IF(A23="","",IFERROR(ROUND(AVERAGEIFS('Coverage &amp; Outcomes'!$G:$G,'Coverage &amp; Outcomes'!$A:$A,A23),2),""))</f>
        <v/>
      </c>
      <c r="K23" s="6" t="str">
        <f>IF(A23="","",IFERROR(ROUND((SUMIFS('Stakeholders &amp; Media'!$G:$G,'Stakeholders &amp; Media'!$A:$A,A23)/SUMIFS('Stakeholders &amp; Media'!$D:$D,'Stakeholders &amp; Media'!$A:$A,A23)),2),""))</f>
        <v/>
      </c>
      <c r="L23" s="6" t="str">
        <f>IF(A23="","",IFERROR(ROUND(SUMPRODUCT((Objectives!$A$5:$A$74=A23)*(Objectives!$C$5:$C$74)*(Objectives!$E$5:$E$74))/SUMIFS(Objectives!$C:$C,Objectives!$A:$A,A23),2),""))</f>
        <v/>
      </c>
      <c r="M23" s="6" t="str">
        <f>IF(A23="","",IFERROR(ROUND(AVERAGEIFS(Evidence!$D:$D,Evidence!$A:$A,A23),2),""))</f>
        <v/>
      </c>
      <c r="N23" s="6" t="str">
        <f>IF(A23="","",ROUND(I23*Settings!$B$6 + J23*Settings!$B$7 + K23*Settings!$B$8 + L23*Settings!$B$9,2))</f>
        <v/>
      </c>
      <c r="O23" s="6" t="str">
        <f>IF(A23="","",ROUND(N23*LOOKUP(M23,{1,2,3,4,5},Settings!$F$6:$F$10)*G23/5,2))</f>
        <v/>
      </c>
      <c r="P23" s="6" t="str">
        <f t="shared" si="0"/>
        <v/>
      </c>
      <c r="Q23" s="8"/>
      <c r="R23" s="8"/>
    </row>
    <row r="24" spans="1:18" ht="42" customHeight="1" x14ac:dyDescent="0.2">
      <c r="A24" s="8"/>
      <c r="B24" s="8"/>
      <c r="C24" s="8"/>
      <c r="D24" s="8"/>
      <c r="E24" s="8"/>
      <c r="F24" s="8"/>
      <c r="G24" s="8"/>
      <c r="H24" s="8"/>
      <c r="I24" s="6" t="str">
        <f>IF(A24="","",IFERROR(ROUND(AVERAGEIFS(Activities!$J:$J,Activities!$A:$A,A24),2),""))</f>
        <v/>
      </c>
      <c r="J24" s="6" t="str">
        <f>IF(A24="","",IFERROR(ROUND(AVERAGEIFS('Coverage &amp; Outcomes'!$G:$G,'Coverage &amp; Outcomes'!$A:$A,A24),2),""))</f>
        <v/>
      </c>
      <c r="K24" s="6" t="str">
        <f>IF(A24="","",IFERROR(ROUND((SUMIFS('Stakeholders &amp; Media'!$G:$G,'Stakeholders &amp; Media'!$A:$A,A24)/SUMIFS('Stakeholders &amp; Media'!$D:$D,'Stakeholders &amp; Media'!$A:$A,A24)),2),""))</f>
        <v/>
      </c>
      <c r="L24" s="6" t="str">
        <f>IF(A24="","",IFERROR(ROUND(SUMPRODUCT((Objectives!$A$5:$A$74=A24)*(Objectives!$C$5:$C$74)*(Objectives!$E$5:$E$74))/SUMIFS(Objectives!$C:$C,Objectives!$A:$A,A24),2),""))</f>
        <v/>
      </c>
      <c r="M24" s="6" t="str">
        <f>IF(A24="","",IFERROR(ROUND(AVERAGEIFS(Evidence!$D:$D,Evidence!$A:$A,A24),2),""))</f>
        <v/>
      </c>
      <c r="N24" s="6" t="str">
        <f>IF(A24="","",ROUND(I24*Settings!$B$6 + J24*Settings!$B$7 + K24*Settings!$B$8 + L24*Settings!$B$9,2))</f>
        <v/>
      </c>
      <c r="O24" s="6" t="str">
        <f>IF(A24="","",ROUND(N24*LOOKUP(M24,{1,2,3,4,5},Settings!$F$6:$F$10)*G24/5,2))</f>
        <v/>
      </c>
      <c r="P24" s="6" t="str">
        <f t="shared" si="0"/>
        <v/>
      </c>
      <c r="Q24" s="8"/>
      <c r="R24" s="8"/>
    </row>
    <row r="25" spans="1:18" ht="42" customHeight="1" x14ac:dyDescent="0.2">
      <c r="A25" s="8"/>
      <c r="B25" s="8"/>
      <c r="C25" s="8"/>
      <c r="D25" s="8"/>
      <c r="E25" s="8"/>
      <c r="F25" s="8"/>
      <c r="G25" s="8"/>
      <c r="H25" s="8"/>
      <c r="I25" s="6" t="str">
        <f>IF(A25="","",IFERROR(ROUND(AVERAGEIFS(Activities!$J:$J,Activities!$A:$A,A25),2),""))</f>
        <v/>
      </c>
      <c r="J25" s="6" t="str">
        <f>IF(A25="","",IFERROR(ROUND(AVERAGEIFS('Coverage &amp; Outcomes'!$G:$G,'Coverage &amp; Outcomes'!$A:$A,A25),2),""))</f>
        <v/>
      </c>
      <c r="K25" s="6" t="str">
        <f>IF(A25="","",IFERROR(ROUND((SUMIFS('Stakeholders &amp; Media'!$G:$G,'Stakeholders &amp; Media'!$A:$A,A25)/SUMIFS('Stakeholders &amp; Media'!$D:$D,'Stakeholders &amp; Media'!$A:$A,A25)),2),""))</f>
        <v/>
      </c>
      <c r="L25" s="6" t="str">
        <f>IF(A25="","",IFERROR(ROUND(SUMPRODUCT((Objectives!$A$5:$A$74=A25)*(Objectives!$C$5:$C$74)*(Objectives!$E$5:$E$74))/SUMIFS(Objectives!$C:$C,Objectives!$A:$A,A25),2),""))</f>
        <v/>
      </c>
      <c r="M25" s="6" t="str">
        <f>IF(A25="","",IFERROR(ROUND(AVERAGEIFS(Evidence!$D:$D,Evidence!$A:$A,A25),2),""))</f>
        <v/>
      </c>
      <c r="N25" s="6" t="str">
        <f>IF(A25="","",ROUND(I25*Settings!$B$6 + J25*Settings!$B$7 + K25*Settings!$B$8 + L25*Settings!$B$9,2))</f>
        <v/>
      </c>
      <c r="O25" s="6" t="str">
        <f>IF(A25="","",ROUND(N25*LOOKUP(M25,{1,2,3,4,5},Settings!$F$6:$F$10)*G25/5,2))</f>
        <v/>
      </c>
      <c r="P25" s="6" t="str">
        <f t="shared" si="0"/>
        <v/>
      </c>
      <c r="Q25" s="8"/>
      <c r="R25" s="8"/>
    </row>
    <row r="26" spans="1:18" ht="42" customHeight="1" x14ac:dyDescent="0.2">
      <c r="A26" s="8"/>
      <c r="B26" s="8"/>
      <c r="C26" s="8"/>
      <c r="D26" s="8"/>
      <c r="E26" s="8"/>
      <c r="F26" s="8"/>
      <c r="G26" s="8"/>
      <c r="H26" s="8"/>
      <c r="I26" s="6" t="str">
        <f>IF(A26="","",IFERROR(ROUND(AVERAGEIFS(Activities!$J:$J,Activities!$A:$A,A26),2),""))</f>
        <v/>
      </c>
      <c r="J26" s="6" t="str">
        <f>IF(A26="","",IFERROR(ROUND(AVERAGEIFS('Coverage &amp; Outcomes'!$G:$G,'Coverage &amp; Outcomes'!$A:$A,A26),2),""))</f>
        <v/>
      </c>
      <c r="K26" s="6" t="str">
        <f>IF(A26="","",IFERROR(ROUND((SUMIFS('Stakeholders &amp; Media'!$G:$G,'Stakeholders &amp; Media'!$A:$A,A26)/SUMIFS('Stakeholders &amp; Media'!$D:$D,'Stakeholders &amp; Media'!$A:$A,A26)),2),""))</f>
        <v/>
      </c>
      <c r="L26" s="6" t="str">
        <f>IF(A26="","",IFERROR(ROUND(SUMPRODUCT((Objectives!$A$5:$A$74=A26)*(Objectives!$C$5:$C$74)*(Objectives!$E$5:$E$74))/SUMIFS(Objectives!$C:$C,Objectives!$A:$A,A26),2),""))</f>
        <v/>
      </c>
      <c r="M26" s="6" t="str">
        <f>IF(A26="","",IFERROR(ROUND(AVERAGEIFS(Evidence!$D:$D,Evidence!$A:$A,A26),2),""))</f>
        <v/>
      </c>
      <c r="N26" s="6" t="str">
        <f>IF(A26="","",ROUND(I26*Settings!$B$6 + J26*Settings!$B$7 + K26*Settings!$B$8 + L26*Settings!$B$9,2))</f>
        <v/>
      </c>
      <c r="O26" s="6" t="str">
        <f>IF(A26="","",ROUND(N26*LOOKUP(M26,{1,2,3,4,5},Settings!$F$6:$F$10)*G26/5,2))</f>
        <v/>
      </c>
      <c r="P26" s="6" t="str">
        <f t="shared" si="0"/>
        <v/>
      </c>
      <c r="Q26" s="8"/>
      <c r="R26" s="8"/>
    </row>
    <row r="27" spans="1:18" ht="42" customHeight="1" x14ac:dyDescent="0.2">
      <c r="A27" s="8"/>
      <c r="B27" s="8"/>
      <c r="C27" s="8"/>
      <c r="D27" s="8"/>
      <c r="E27" s="8"/>
      <c r="F27" s="8"/>
      <c r="G27" s="8"/>
      <c r="H27" s="8"/>
      <c r="I27" s="6" t="str">
        <f>IF(A27="","",IFERROR(ROUND(AVERAGEIFS(Activities!$J:$J,Activities!$A:$A,A27),2),""))</f>
        <v/>
      </c>
      <c r="J27" s="6" t="str">
        <f>IF(A27="","",IFERROR(ROUND(AVERAGEIFS('Coverage &amp; Outcomes'!$G:$G,'Coverage &amp; Outcomes'!$A:$A,A27),2),""))</f>
        <v/>
      </c>
      <c r="K27" s="6" t="str">
        <f>IF(A27="","",IFERROR(ROUND((SUMIFS('Stakeholders &amp; Media'!$G:$G,'Stakeholders &amp; Media'!$A:$A,A27)/SUMIFS('Stakeholders &amp; Media'!$D:$D,'Stakeholders &amp; Media'!$A:$A,A27)),2),""))</f>
        <v/>
      </c>
      <c r="L27" s="6" t="str">
        <f>IF(A27="","",IFERROR(ROUND(SUMPRODUCT((Objectives!$A$5:$A$74=A27)*(Objectives!$C$5:$C$74)*(Objectives!$E$5:$E$74))/SUMIFS(Objectives!$C:$C,Objectives!$A:$A,A27),2),""))</f>
        <v/>
      </c>
      <c r="M27" s="6" t="str">
        <f>IF(A27="","",IFERROR(ROUND(AVERAGEIFS(Evidence!$D:$D,Evidence!$A:$A,A27),2),""))</f>
        <v/>
      </c>
      <c r="N27" s="6" t="str">
        <f>IF(A27="","",ROUND(I27*Settings!$B$6 + J27*Settings!$B$7 + K27*Settings!$B$8 + L27*Settings!$B$9,2))</f>
        <v/>
      </c>
      <c r="O27" s="6" t="str">
        <f>IF(A27="","",ROUND(N27*LOOKUP(M27,{1,2,3,4,5},Settings!$F$6:$F$10)*G27/5,2))</f>
        <v/>
      </c>
      <c r="P27" s="6" t="str">
        <f t="shared" si="0"/>
        <v/>
      </c>
      <c r="Q27" s="8"/>
      <c r="R27" s="8"/>
    </row>
    <row r="28" spans="1:18" ht="42" customHeight="1" x14ac:dyDescent="0.2">
      <c r="A28" s="8"/>
      <c r="B28" s="8"/>
      <c r="C28" s="8"/>
      <c r="D28" s="8"/>
      <c r="E28" s="8"/>
      <c r="F28" s="8"/>
      <c r="G28" s="8"/>
      <c r="H28" s="8"/>
      <c r="I28" s="6" t="str">
        <f>IF(A28="","",IFERROR(ROUND(AVERAGEIFS(Activities!$J:$J,Activities!$A:$A,A28),2),""))</f>
        <v/>
      </c>
      <c r="J28" s="6" t="str">
        <f>IF(A28="","",IFERROR(ROUND(AVERAGEIFS('Coverage &amp; Outcomes'!$G:$G,'Coverage &amp; Outcomes'!$A:$A,A28),2),""))</f>
        <v/>
      </c>
      <c r="K28" s="6" t="str">
        <f>IF(A28="","",IFERROR(ROUND((SUMIFS('Stakeholders &amp; Media'!$G:$G,'Stakeholders &amp; Media'!$A:$A,A28)/SUMIFS('Stakeholders &amp; Media'!$D:$D,'Stakeholders &amp; Media'!$A:$A,A28)),2),""))</f>
        <v/>
      </c>
      <c r="L28" s="6" t="str">
        <f>IF(A28="","",IFERROR(ROUND(SUMPRODUCT((Objectives!$A$5:$A$74=A28)*(Objectives!$C$5:$C$74)*(Objectives!$E$5:$E$74))/SUMIFS(Objectives!$C:$C,Objectives!$A:$A,A28),2),""))</f>
        <v/>
      </c>
      <c r="M28" s="6" t="str">
        <f>IF(A28="","",IFERROR(ROUND(AVERAGEIFS(Evidence!$D:$D,Evidence!$A:$A,A28),2),""))</f>
        <v/>
      </c>
      <c r="N28" s="6" t="str">
        <f>IF(A28="","",ROUND(I28*Settings!$B$6 + J28*Settings!$B$7 + K28*Settings!$B$8 + L28*Settings!$B$9,2))</f>
        <v/>
      </c>
      <c r="O28" s="6" t="str">
        <f>IF(A28="","",ROUND(N28*LOOKUP(M28,{1,2,3,4,5},Settings!$F$6:$F$10)*G28/5,2))</f>
        <v/>
      </c>
      <c r="P28" s="6" t="str">
        <f t="shared" si="0"/>
        <v/>
      </c>
      <c r="Q28" s="8"/>
      <c r="R28" s="8"/>
    </row>
    <row r="29" spans="1:18" ht="42" customHeight="1" x14ac:dyDescent="0.2">
      <c r="A29" s="8"/>
      <c r="B29" s="8"/>
      <c r="C29" s="8"/>
      <c r="D29" s="8"/>
      <c r="E29" s="8"/>
      <c r="F29" s="8"/>
      <c r="G29" s="8"/>
      <c r="H29" s="8"/>
      <c r="I29" s="6" t="str">
        <f>IF(A29="","",IFERROR(ROUND(AVERAGEIFS(Activities!$J:$J,Activities!$A:$A,A29),2),""))</f>
        <v/>
      </c>
      <c r="J29" s="6" t="str">
        <f>IF(A29="","",IFERROR(ROUND(AVERAGEIFS('Coverage &amp; Outcomes'!$G:$G,'Coverage &amp; Outcomes'!$A:$A,A29),2),""))</f>
        <v/>
      </c>
      <c r="K29" s="6" t="str">
        <f>IF(A29="","",IFERROR(ROUND((SUMIFS('Stakeholders &amp; Media'!$G:$G,'Stakeholders &amp; Media'!$A:$A,A29)/SUMIFS('Stakeholders &amp; Media'!$D:$D,'Stakeholders &amp; Media'!$A:$A,A29)),2),""))</f>
        <v/>
      </c>
      <c r="L29" s="6" t="str">
        <f>IF(A29="","",IFERROR(ROUND(SUMPRODUCT((Objectives!$A$5:$A$74=A29)*(Objectives!$C$5:$C$74)*(Objectives!$E$5:$E$74))/SUMIFS(Objectives!$C:$C,Objectives!$A:$A,A29),2),""))</f>
        <v/>
      </c>
      <c r="M29" s="6" t="str">
        <f>IF(A29="","",IFERROR(ROUND(AVERAGEIFS(Evidence!$D:$D,Evidence!$A:$A,A29),2),""))</f>
        <v/>
      </c>
      <c r="N29" s="6" t="str">
        <f>IF(A29="","",ROUND(I29*Settings!$B$6 + J29*Settings!$B$7 + K29*Settings!$B$8 + L29*Settings!$B$9,2))</f>
        <v/>
      </c>
      <c r="O29" s="6" t="str">
        <f>IF(A29="","",ROUND(N29*LOOKUP(M29,{1,2,3,4,5},Settings!$F$6:$F$10)*G29/5,2))</f>
        <v/>
      </c>
      <c r="P29" s="6" t="str">
        <f t="shared" si="0"/>
        <v/>
      </c>
      <c r="Q29" s="8"/>
      <c r="R29" s="8"/>
    </row>
    <row r="30" spans="1:18" ht="42" customHeight="1" x14ac:dyDescent="0.2">
      <c r="A30" s="8"/>
      <c r="B30" s="8"/>
      <c r="C30" s="8"/>
      <c r="D30" s="8"/>
      <c r="E30" s="8"/>
      <c r="F30" s="8"/>
      <c r="G30" s="8"/>
      <c r="H30" s="8"/>
      <c r="I30" s="6" t="str">
        <f>IF(A30="","",IFERROR(ROUND(AVERAGEIFS(Activities!$J:$J,Activities!$A:$A,A30),2),""))</f>
        <v/>
      </c>
      <c r="J30" s="6" t="str">
        <f>IF(A30="","",IFERROR(ROUND(AVERAGEIFS('Coverage &amp; Outcomes'!$G:$G,'Coverage &amp; Outcomes'!$A:$A,A30),2),""))</f>
        <v/>
      </c>
      <c r="K30" s="6" t="str">
        <f>IF(A30="","",IFERROR(ROUND((SUMIFS('Stakeholders &amp; Media'!$G:$G,'Stakeholders &amp; Media'!$A:$A,A30)/SUMIFS('Stakeholders &amp; Media'!$D:$D,'Stakeholders &amp; Media'!$A:$A,A30)),2),""))</f>
        <v/>
      </c>
      <c r="L30" s="6" t="str">
        <f>IF(A30="","",IFERROR(ROUND(SUMPRODUCT((Objectives!$A$5:$A$74=A30)*(Objectives!$C$5:$C$74)*(Objectives!$E$5:$E$74))/SUMIFS(Objectives!$C:$C,Objectives!$A:$A,A30),2),""))</f>
        <v/>
      </c>
      <c r="M30" s="6" t="str">
        <f>IF(A30="","",IFERROR(ROUND(AVERAGEIFS(Evidence!$D:$D,Evidence!$A:$A,A30),2),""))</f>
        <v/>
      </c>
      <c r="N30" s="6" t="str">
        <f>IF(A30="","",ROUND(I30*Settings!$B$6 + J30*Settings!$B$7 + K30*Settings!$B$8 + L30*Settings!$B$9,2))</f>
        <v/>
      </c>
      <c r="O30" s="6" t="str">
        <f>IF(A30="","",ROUND(N30*LOOKUP(M30,{1,2,3,4,5},Settings!$F$6:$F$10)*G30/5,2))</f>
        <v/>
      </c>
      <c r="P30" s="6" t="str">
        <f t="shared" si="0"/>
        <v/>
      </c>
      <c r="Q30" s="8"/>
      <c r="R30" s="8"/>
    </row>
    <row r="31" spans="1:18" ht="42" customHeight="1" x14ac:dyDescent="0.2">
      <c r="A31" s="8"/>
      <c r="B31" s="8"/>
      <c r="C31" s="8"/>
      <c r="D31" s="8"/>
      <c r="E31" s="8"/>
      <c r="F31" s="8"/>
      <c r="G31" s="8"/>
      <c r="H31" s="8"/>
      <c r="I31" s="6" t="str">
        <f>IF(A31="","",IFERROR(ROUND(AVERAGEIFS(Activities!$J:$J,Activities!$A:$A,A31),2),""))</f>
        <v/>
      </c>
      <c r="J31" s="6" t="str">
        <f>IF(A31="","",IFERROR(ROUND(AVERAGEIFS('Coverage &amp; Outcomes'!$G:$G,'Coverage &amp; Outcomes'!$A:$A,A31),2),""))</f>
        <v/>
      </c>
      <c r="K31" s="6" t="str">
        <f>IF(A31="","",IFERROR(ROUND((SUMIFS('Stakeholders &amp; Media'!$G:$G,'Stakeholders &amp; Media'!$A:$A,A31)/SUMIFS('Stakeholders &amp; Media'!$D:$D,'Stakeholders &amp; Media'!$A:$A,A31)),2),""))</f>
        <v/>
      </c>
      <c r="L31" s="6" t="str">
        <f>IF(A31="","",IFERROR(ROUND(SUMPRODUCT((Objectives!$A$5:$A$74=A31)*(Objectives!$C$5:$C$74)*(Objectives!$E$5:$E$74))/SUMIFS(Objectives!$C:$C,Objectives!$A:$A,A31),2),""))</f>
        <v/>
      </c>
      <c r="M31" s="6" t="str">
        <f>IF(A31="","",IFERROR(ROUND(AVERAGEIFS(Evidence!$D:$D,Evidence!$A:$A,A31),2),""))</f>
        <v/>
      </c>
      <c r="N31" s="6" t="str">
        <f>IF(A31="","",ROUND(I31*Settings!$B$6 + J31*Settings!$B$7 + K31*Settings!$B$8 + L31*Settings!$B$9,2))</f>
        <v/>
      </c>
      <c r="O31" s="6" t="str">
        <f>IF(A31="","",ROUND(N31*LOOKUP(M31,{1,2,3,4,5},Settings!$F$6:$F$10)*G31/5,2))</f>
        <v/>
      </c>
      <c r="P31" s="6" t="str">
        <f t="shared" si="0"/>
        <v/>
      </c>
      <c r="Q31" s="8"/>
      <c r="R31" s="8"/>
    </row>
    <row r="32" spans="1:18" ht="42" customHeight="1" x14ac:dyDescent="0.2">
      <c r="A32" s="8"/>
      <c r="B32" s="8"/>
      <c r="C32" s="8"/>
      <c r="D32" s="8"/>
      <c r="E32" s="8"/>
      <c r="F32" s="8"/>
      <c r="G32" s="8"/>
      <c r="H32" s="8"/>
      <c r="I32" s="6" t="str">
        <f>IF(A32="","",IFERROR(ROUND(AVERAGEIFS(Activities!$J:$J,Activities!$A:$A,A32),2),""))</f>
        <v/>
      </c>
      <c r="J32" s="6" t="str">
        <f>IF(A32="","",IFERROR(ROUND(AVERAGEIFS('Coverage &amp; Outcomes'!$G:$G,'Coverage &amp; Outcomes'!$A:$A,A32),2),""))</f>
        <v/>
      </c>
      <c r="K32" s="6" t="str">
        <f>IF(A32="","",IFERROR(ROUND((SUMIFS('Stakeholders &amp; Media'!$G:$G,'Stakeholders &amp; Media'!$A:$A,A32)/SUMIFS('Stakeholders &amp; Media'!$D:$D,'Stakeholders &amp; Media'!$A:$A,A32)),2),""))</f>
        <v/>
      </c>
      <c r="L32" s="6" t="str">
        <f>IF(A32="","",IFERROR(ROUND(SUMPRODUCT((Objectives!$A$5:$A$74=A32)*(Objectives!$C$5:$C$74)*(Objectives!$E$5:$E$74))/SUMIFS(Objectives!$C:$C,Objectives!$A:$A,A32),2),""))</f>
        <v/>
      </c>
      <c r="M32" s="6" t="str">
        <f>IF(A32="","",IFERROR(ROUND(AVERAGEIFS(Evidence!$D:$D,Evidence!$A:$A,A32),2),""))</f>
        <v/>
      </c>
      <c r="N32" s="6" t="str">
        <f>IF(A32="","",ROUND(I32*Settings!$B$6 + J32*Settings!$B$7 + K32*Settings!$B$8 + L32*Settings!$B$9,2))</f>
        <v/>
      </c>
      <c r="O32" s="6" t="str">
        <f>IF(A32="","",ROUND(N32*LOOKUP(M32,{1,2,3,4,5},Settings!$F$6:$F$10)*G32/5,2))</f>
        <v/>
      </c>
      <c r="P32" s="6" t="str">
        <f t="shared" si="0"/>
        <v/>
      </c>
      <c r="Q32" s="8"/>
      <c r="R32" s="8"/>
    </row>
    <row r="33" spans="1:18" ht="42" customHeight="1" x14ac:dyDescent="0.2">
      <c r="A33" s="8"/>
      <c r="B33" s="8"/>
      <c r="C33" s="8"/>
      <c r="D33" s="8"/>
      <c r="E33" s="8"/>
      <c r="F33" s="8"/>
      <c r="G33" s="8"/>
      <c r="H33" s="8"/>
      <c r="I33" s="6" t="str">
        <f>IF(A33="","",IFERROR(ROUND(AVERAGEIFS(Activities!$J:$J,Activities!$A:$A,A33),2),""))</f>
        <v/>
      </c>
      <c r="J33" s="6" t="str">
        <f>IF(A33="","",IFERROR(ROUND(AVERAGEIFS('Coverage &amp; Outcomes'!$G:$G,'Coverage &amp; Outcomes'!$A:$A,A33),2),""))</f>
        <v/>
      </c>
      <c r="K33" s="6" t="str">
        <f>IF(A33="","",IFERROR(ROUND((SUMIFS('Stakeholders &amp; Media'!$G:$G,'Stakeholders &amp; Media'!$A:$A,A33)/SUMIFS('Stakeholders &amp; Media'!$D:$D,'Stakeholders &amp; Media'!$A:$A,A33)),2),""))</f>
        <v/>
      </c>
      <c r="L33" s="6" t="str">
        <f>IF(A33="","",IFERROR(ROUND(SUMPRODUCT((Objectives!$A$5:$A$74=A33)*(Objectives!$C$5:$C$74)*(Objectives!$E$5:$E$74))/SUMIFS(Objectives!$C:$C,Objectives!$A:$A,A33),2),""))</f>
        <v/>
      </c>
      <c r="M33" s="6" t="str">
        <f>IF(A33="","",IFERROR(ROUND(AVERAGEIFS(Evidence!$D:$D,Evidence!$A:$A,A33),2),""))</f>
        <v/>
      </c>
      <c r="N33" s="6" t="str">
        <f>IF(A33="","",ROUND(I33*Settings!$B$6 + J33*Settings!$B$7 + K33*Settings!$B$8 + L33*Settings!$B$9,2))</f>
        <v/>
      </c>
      <c r="O33" s="6" t="str">
        <f>IF(A33="","",ROUND(N33*LOOKUP(M33,{1,2,3,4,5},Settings!$F$6:$F$10)*G33/5,2))</f>
        <v/>
      </c>
      <c r="P33" s="6" t="str">
        <f t="shared" si="0"/>
        <v/>
      </c>
      <c r="Q33" s="8"/>
      <c r="R33" s="8"/>
    </row>
    <row r="34" spans="1:18" ht="42" customHeight="1" x14ac:dyDescent="0.2">
      <c r="A34" s="8"/>
      <c r="B34" s="8"/>
      <c r="C34" s="8"/>
      <c r="D34" s="8"/>
      <c r="E34" s="8"/>
      <c r="F34" s="8"/>
      <c r="G34" s="8"/>
      <c r="H34" s="8"/>
      <c r="I34" s="6" t="str">
        <f>IF(A34="","",IFERROR(ROUND(AVERAGEIFS(Activities!$J:$J,Activities!$A:$A,A34),2),""))</f>
        <v/>
      </c>
      <c r="J34" s="6" t="str">
        <f>IF(A34="","",IFERROR(ROUND(AVERAGEIFS('Coverage &amp; Outcomes'!$G:$G,'Coverage &amp; Outcomes'!$A:$A,A34),2),""))</f>
        <v/>
      </c>
      <c r="K34" s="6" t="str">
        <f>IF(A34="","",IFERROR(ROUND((SUMIFS('Stakeholders &amp; Media'!$G:$G,'Stakeholders &amp; Media'!$A:$A,A34)/SUMIFS('Stakeholders &amp; Media'!$D:$D,'Stakeholders &amp; Media'!$A:$A,A34)),2),""))</f>
        <v/>
      </c>
      <c r="L34" s="6" t="str">
        <f>IF(A34="","",IFERROR(ROUND(SUMPRODUCT((Objectives!$A$5:$A$74=A34)*(Objectives!$C$5:$C$74)*(Objectives!$E$5:$E$74))/SUMIFS(Objectives!$C:$C,Objectives!$A:$A,A34),2),""))</f>
        <v/>
      </c>
      <c r="M34" s="6" t="str">
        <f>IF(A34="","",IFERROR(ROUND(AVERAGEIFS(Evidence!$D:$D,Evidence!$A:$A,A34),2),""))</f>
        <v/>
      </c>
      <c r="N34" s="6" t="str">
        <f>IF(A34="","",ROUND(I34*Settings!$B$6 + J34*Settings!$B$7 + K34*Settings!$B$8 + L34*Settings!$B$9,2))</f>
        <v/>
      </c>
      <c r="O34" s="6" t="str">
        <f>IF(A34="","",ROUND(N34*LOOKUP(M34,{1,2,3,4,5},Settings!$F$6:$F$10)*G34/5,2))</f>
        <v/>
      </c>
      <c r="P34" s="6" t="str">
        <f t="shared" si="0"/>
        <v/>
      </c>
      <c r="Q34" s="8"/>
      <c r="R34" s="8"/>
    </row>
    <row r="35" spans="1:18" ht="42" customHeight="1" x14ac:dyDescent="0.2">
      <c r="A35" s="8"/>
      <c r="B35" s="8"/>
      <c r="C35" s="8"/>
      <c r="D35" s="8"/>
      <c r="E35" s="8"/>
      <c r="F35" s="8"/>
      <c r="G35" s="8"/>
      <c r="H35" s="8"/>
      <c r="I35" s="6" t="str">
        <f>IF(A35="","",IFERROR(ROUND(AVERAGEIFS(Activities!$J:$J,Activities!$A:$A,A35),2),""))</f>
        <v/>
      </c>
      <c r="J35" s="6" t="str">
        <f>IF(A35="","",IFERROR(ROUND(AVERAGEIFS('Coverage &amp; Outcomes'!$G:$G,'Coverage &amp; Outcomes'!$A:$A,A35),2),""))</f>
        <v/>
      </c>
      <c r="K35" s="6" t="str">
        <f>IF(A35="","",IFERROR(ROUND((SUMIFS('Stakeholders &amp; Media'!$G:$G,'Stakeholders &amp; Media'!$A:$A,A35)/SUMIFS('Stakeholders &amp; Media'!$D:$D,'Stakeholders &amp; Media'!$A:$A,A35)),2),""))</f>
        <v/>
      </c>
      <c r="L35" s="6" t="str">
        <f>IF(A35="","",IFERROR(ROUND(SUMPRODUCT((Objectives!$A$5:$A$74=A35)*(Objectives!$C$5:$C$74)*(Objectives!$E$5:$E$74))/SUMIFS(Objectives!$C:$C,Objectives!$A:$A,A35),2),""))</f>
        <v/>
      </c>
      <c r="M35" s="6" t="str">
        <f>IF(A35="","",IFERROR(ROUND(AVERAGEIFS(Evidence!$D:$D,Evidence!$A:$A,A35),2),""))</f>
        <v/>
      </c>
      <c r="N35" s="6" t="str">
        <f>IF(A35="","",ROUND(I35*Settings!$B$6 + J35*Settings!$B$7 + K35*Settings!$B$8 + L35*Settings!$B$9,2))</f>
        <v/>
      </c>
      <c r="O35" s="6" t="str">
        <f>IF(A35="","",ROUND(N35*LOOKUP(M35,{1,2,3,4,5},Settings!$F$6:$F$10)*G35/5,2))</f>
        <v/>
      </c>
      <c r="P35" s="6" t="str">
        <f t="shared" si="0"/>
        <v/>
      </c>
      <c r="Q35" s="8"/>
      <c r="R35" s="8"/>
    </row>
    <row r="36" spans="1:18" ht="42" customHeight="1" x14ac:dyDescent="0.2">
      <c r="A36" s="8"/>
      <c r="B36" s="8"/>
      <c r="C36" s="8"/>
      <c r="D36" s="8"/>
      <c r="E36" s="8"/>
      <c r="F36" s="8"/>
      <c r="G36" s="8"/>
      <c r="H36" s="8"/>
      <c r="I36" s="6" t="str">
        <f>IF(A36="","",IFERROR(ROUND(AVERAGEIFS(Activities!$J:$J,Activities!$A:$A,A36),2),""))</f>
        <v/>
      </c>
      <c r="J36" s="6" t="str">
        <f>IF(A36="","",IFERROR(ROUND(AVERAGEIFS('Coverage &amp; Outcomes'!$G:$G,'Coverage &amp; Outcomes'!$A:$A,A36),2),""))</f>
        <v/>
      </c>
      <c r="K36" s="6" t="str">
        <f>IF(A36="","",IFERROR(ROUND((SUMIFS('Stakeholders &amp; Media'!$G:$G,'Stakeholders &amp; Media'!$A:$A,A36)/SUMIFS('Stakeholders &amp; Media'!$D:$D,'Stakeholders &amp; Media'!$A:$A,A36)),2),""))</f>
        <v/>
      </c>
      <c r="L36" s="6" t="str">
        <f>IF(A36="","",IFERROR(ROUND(SUMPRODUCT((Objectives!$A$5:$A$74=A36)*(Objectives!$C$5:$C$74)*(Objectives!$E$5:$E$74))/SUMIFS(Objectives!$C:$C,Objectives!$A:$A,A36),2),""))</f>
        <v/>
      </c>
      <c r="M36" s="6" t="str">
        <f>IF(A36="","",IFERROR(ROUND(AVERAGEIFS(Evidence!$D:$D,Evidence!$A:$A,A36),2),""))</f>
        <v/>
      </c>
      <c r="N36" s="6" t="str">
        <f>IF(A36="","",ROUND(I36*Settings!$B$6 + J36*Settings!$B$7 + K36*Settings!$B$8 + L36*Settings!$B$9,2))</f>
        <v/>
      </c>
      <c r="O36" s="6" t="str">
        <f>IF(A36="","",ROUND(N36*LOOKUP(M36,{1,2,3,4,5},Settings!$F$6:$F$10)*G36/5,2))</f>
        <v/>
      </c>
      <c r="P36" s="6" t="str">
        <f t="shared" si="0"/>
        <v/>
      </c>
      <c r="Q36" s="8"/>
      <c r="R36" s="8"/>
    </row>
    <row r="37" spans="1:18" ht="42" customHeight="1" x14ac:dyDescent="0.2">
      <c r="A37" s="8"/>
      <c r="B37" s="8"/>
      <c r="C37" s="8"/>
      <c r="D37" s="8"/>
      <c r="E37" s="8"/>
      <c r="F37" s="8"/>
      <c r="G37" s="8"/>
      <c r="H37" s="8"/>
      <c r="I37" s="6" t="str">
        <f>IF(A37="","",IFERROR(ROUND(AVERAGEIFS(Activities!$J:$J,Activities!$A:$A,A37),2),""))</f>
        <v/>
      </c>
      <c r="J37" s="6" t="str">
        <f>IF(A37="","",IFERROR(ROUND(AVERAGEIFS('Coverage &amp; Outcomes'!$G:$G,'Coverage &amp; Outcomes'!$A:$A,A37),2),""))</f>
        <v/>
      </c>
      <c r="K37" s="6" t="str">
        <f>IF(A37="","",IFERROR(ROUND((SUMIFS('Stakeholders &amp; Media'!$G:$G,'Stakeholders &amp; Media'!$A:$A,A37)/SUMIFS('Stakeholders &amp; Media'!$D:$D,'Stakeholders &amp; Media'!$A:$A,A37)),2),""))</f>
        <v/>
      </c>
      <c r="L37" s="6" t="str">
        <f>IF(A37="","",IFERROR(ROUND(SUMPRODUCT((Objectives!$A$5:$A$74=A37)*(Objectives!$C$5:$C$74)*(Objectives!$E$5:$E$74))/SUMIFS(Objectives!$C:$C,Objectives!$A:$A,A37),2),""))</f>
        <v/>
      </c>
      <c r="M37" s="6" t="str">
        <f>IF(A37="","",IFERROR(ROUND(AVERAGEIFS(Evidence!$D:$D,Evidence!$A:$A,A37),2),""))</f>
        <v/>
      </c>
      <c r="N37" s="6" t="str">
        <f>IF(A37="","",ROUND(I37*Settings!$B$6 + J37*Settings!$B$7 + K37*Settings!$B$8 + L37*Settings!$B$9,2))</f>
        <v/>
      </c>
      <c r="O37" s="6" t="str">
        <f>IF(A37="","",ROUND(N37*LOOKUP(M37,{1,2,3,4,5},Settings!$F$6:$F$10)*G37/5,2))</f>
        <v/>
      </c>
      <c r="P37" s="6" t="str">
        <f t="shared" si="0"/>
        <v/>
      </c>
      <c r="Q37" s="8"/>
      <c r="R37" s="8"/>
    </row>
    <row r="38" spans="1:18" ht="42" customHeight="1" x14ac:dyDescent="0.2">
      <c r="A38" s="8"/>
      <c r="B38" s="8"/>
      <c r="C38" s="8"/>
      <c r="D38" s="8"/>
      <c r="E38" s="8"/>
      <c r="F38" s="8"/>
      <c r="G38" s="8"/>
      <c r="H38" s="8"/>
      <c r="I38" s="6" t="str">
        <f>IF(A38="","",IFERROR(ROUND(AVERAGEIFS(Activities!$J:$J,Activities!$A:$A,A38),2),""))</f>
        <v/>
      </c>
      <c r="J38" s="6" t="str">
        <f>IF(A38="","",IFERROR(ROUND(AVERAGEIFS('Coverage &amp; Outcomes'!$G:$G,'Coverage &amp; Outcomes'!$A:$A,A38),2),""))</f>
        <v/>
      </c>
      <c r="K38" s="6" t="str">
        <f>IF(A38="","",IFERROR(ROUND((SUMIFS('Stakeholders &amp; Media'!$G:$G,'Stakeholders &amp; Media'!$A:$A,A38)/SUMIFS('Stakeholders &amp; Media'!$D:$D,'Stakeholders &amp; Media'!$A:$A,A38)),2),""))</f>
        <v/>
      </c>
      <c r="L38" s="6" t="str">
        <f>IF(A38="","",IFERROR(ROUND(SUMPRODUCT((Objectives!$A$5:$A$74=A38)*(Objectives!$C$5:$C$74)*(Objectives!$E$5:$E$74))/SUMIFS(Objectives!$C:$C,Objectives!$A:$A,A38),2),""))</f>
        <v/>
      </c>
      <c r="M38" s="6" t="str">
        <f>IF(A38="","",IFERROR(ROUND(AVERAGEIFS(Evidence!$D:$D,Evidence!$A:$A,A38),2),""))</f>
        <v/>
      </c>
      <c r="N38" s="6" t="str">
        <f>IF(A38="","",ROUND(I38*Settings!$B$6 + J38*Settings!$B$7 + K38*Settings!$B$8 + L38*Settings!$B$9,2))</f>
        <v/>
      </c>
      <c r="O38" s="6" t="str">
        <f>IF(A38="","",ROUND(N38*LOOKUP(M38,{1,2,3,4,5},Settings!$F$6:$F$10)*G38/5,2))</f>
        <v/>
      </c>
      <c r="P38" s="6" t="str">
        <f t="shared" si="0"/>
        <v/>
      </c>
      <c r="Q38" s="8"/>
      <c r="R38" s="8"/>
    </row>
    <row r="39" spans="1:18" ht="42" customHeight="1" x14ac:dyDescent="0.2">
      <c r="A39" s="8"/>
      <c r="B39" s="8"/>
      <c r="C39" s="8"/>
      <c r="D39" s="8"/>
      <c r="E39" s="8"/>
      <c r="F39" s="8"/>
      <c r="G39" s="8"/>
      <c r="H39" s="8"/>
      <c r="I39" s="6" t="str">
        <f>IF(A39="","",IFERROR(ROUND(AVERAGEIFS(Activities!$J:$J,Activities!$A:$A,A39),2),""))</f>
        <v/>
      </c>
      <c r="J39" s="6" t="str">
        <f>IF(A39="","",IFERROR(ROUND(AVERAGEIFS('Coverage &amp; Outcomes'!$G:$G,'Coverage &amp; Outcomes'!$A:$A,A39),2),""))</f>
        <v/>
      </c>
      <c r="K39" s="6" t="str">
        <f>IF(A39="","",IFERROR(ROUND((SUMIFS('Stakeholders &amp; Media'!$G:$G,'Stakeholders &amp; Media'!$A:$A,A39)/SUMIFS('Stakeholders &amp; Media'!$D:$D,'Stakeholders &amp; Media'!$A:$A,A39)),2),""))</f>
        <v/>
      </c>
      <c r="L39" s="6" t="str">
        <f>IF(A39="","",IFERROR(ROUND(SUMPRODUCT((Objectives!$A$5:$A$74=A39)*(Objectives!$C$5:$C$74)*(Objectives!$E$5:$E$74))/SUMIFS(Objectives!$C:$C,Objectives!$A:$A,A39),2),""))</f>
        <v/>
      </c>
      <c r="M39" s="6" t="str">
        <f>IF(A39="","",IFERROR(ROUND(AVERAGEIFS(Evidence!$D:$D,Evidence!$A:$A,A39),2),""))</f>
        <v/>
      </c>
      <c r="N39" s="6" t="str">
        <f>IF(A39="","",ROUND(I39*Settings!$B$6 + J39*Settings!$B$7 + K39*Settings!$B$8 + L39*Settings!$B$9,2))</f>
        <v/>
      </c>
      <c r="O39" s="6" t="str">
        <f>IF(A39="","",ROUND(N39*LOOKUP(M39,{1,2,3,4,5},Settings!$F$6:$F$10)*G39/5,2))</f>
        <v/>
      </c>
      <c r="P39" s="6" t="str">
        <f t="shared" si="0"/>
        <v/>
      </c>
      <c r="Q39" s="8"/>
      <c r="R39" s="8"/>
    </row>
    <row r="40" spans="1:18" ht="42" customHeight="1" x14ac:dyDescent="0.2">
      <c r="A40" s="8"/>
      <c r="B40" s="8"/>
      <c r="C40" s="8"/>
      <c r="D40" s="8"/>
      <c r="E40" s="8"/>
      <c r="F40" s="8"/>
      <c r="G40" s="8"/>
      <c r="H40" s="8"/>
      <c r="I40" s="6" t="str">
        <f>IF(A40="","",IFERROR(ROUND(AVERAGEIFS(Activities!$J:$J,Activities!$A:$A,A40),2),""))</f>
        <v/>
      </c>
      <c r="J40" s="6" t="str">
        <f>IF(A40="","",IFERROR(ROUND(AVERAGEIFS('Coverage &amp; Outcomes'!$G:$G,'Coverage &amp; Outcomes'!$A:$A,A40),2),""))</f>
        <v/>
      </c>
      <c r="K40" s="6" t="str">
        <f>IF(A40="","",IFERROR(ROUND((SUMIFS('Stakeholders &amp; Media'!$G:$G,'Stakeholders &amp; Media'!$A:$A,A40)/SUMIFS('Stakeholders &amp; Media'!$D:$D,'Stakeholders &amp; Media'!$A:$A,A40)),2),""))</f>
        <v/>
      </c>
      <c r="L40" s="6" t="str">
        <f>IF(A40="","",IFERROR(ROUND(SUMPRODUCT((Objectives!$A$5:$A$74=A40)*(Objectives!$C$5:$C$74)*(Objectives!$E$5:$E$74))/SUMIFS(Objectives!$C:$C,Objectives!$A:$A,A40),2),""))</f>
        <v/>
      </c>
      <c r="M40" s="6" t="str">
        <f>IF(A40="","",IFERROR(ROUND(AVERAGEIFS(Evidence!$D:$D,Evidence!$A:$A,A40),2),""))</f>
        <v/>
      </c>
      <c r="N40" s="6" t="str">
        <f>IF(A40="","",ROUND(I40*Settings!$B$6 + J40*Settings!$B$7 + K40*Settings!$B$8 + L40*Settings!$B$9,2))</f>
        <v/>
      </c>
      <c r="O40" s="6" t="str">
        <f>IF(A40="","",ROUND(N40*LOOKUP(M40,{1,2,3,4,5},Settings!$F$6:$F$10)*G40/5,2))</f>
        <v/>
      </c>
      <c r="P40" s="6" t="str">
        <f t="shared" si="0"/>
        <v/>
      </c>
      <c r="Q40" s="8"/>
      <c r="R40" s="8"/>
    </row>
    <row r="41" spans="1:18" ht="42" customHeight="1" x14ac:dyDescent="0.2">
      <c r="A41" s="8"/>
      <c r="B41" s="8"/>
      <c r="C41" s="8"/>
      <c r="D41" s="8"/>
      <c r="E41" s="8"/>
      <c r="F41" s="8"/>
      <c r="G41" s="8"/>
      <c r="H41" s="8"/>
      <c r="I41" s="6" t="str">
        <f>IF(A41="","",IFERROR(ROUND(AVERAGEIFS(Activities!$J:$J,Activities!$A:$A,A41),2),""))</f>
        <v/>
      </c>
      <c r="J41" s="6" t="str">
        <f>IF(A41="","",IFERROR(ROUND(AVERAGEIFS('Coverage &amp; Outcomes'!$G:$G,'Coverage &amp; Outcomes'!$A:$A,A41),2),""))</f>
        <v/>
      </c>
      <c r="K41" s="6" t="str">
        <f>IF(A41="","",IFERROR(ROUND((SUMIFS('Stakeholders &amp; Media'!$G:$G,'Stakeholders &amp; Media'!$A:$A,A41)/SUMIFS('Stakeholders &amp; Media'!$D:$D,'Stakeholders &amp; Media'!$A:$A,A41)),2),""))</f>
        <v/>
      </c>
      <c r="L41" s="6" t="str">
        <f>IF(A41="","",IFERROR(ROUND(SUMPRODUCT((Objectives!$A$5:$A$74=A41)*(Objectives!$C$5:$C$74)*(Objectives!$E$5:$E$74))/SUMIFS(Objectives!$C:$C,Objectives!$A:$A,A41),2),""))</f>
        <v/>
      </c>
      <c r="M41" s="6" t="str">
        <f>IF(A41="","",IFERROR(ROUND(AVERAGEIFS(Evidence!$D:$D,Evidence!$A:$A,A41),2),""))</f>
        <v/>
      </c>
      <c r="N41" s="6" t="str">
        <f>IF(A41="","",ROUND(I41*Settings!$B$6 + J41*Settings!$B$7 + K41*Settings!$B$8 + L41*Settings!$B$9,2))</f>
        <v/>
      </c>
      <c r="O41" s="6" t="str">
        <f>IF(A41="","",ROUND(N41*LOOKUP(M41,{1,2,3,4,5},Settings!$F$6:$F$10)*G41/5,2))</f>
        <v/>
      </c>
      <c r="P41" s="6" t="str">
        <f t="shared" si="0"/>
        <v/>
      </c>
      <c r="Q41" s="8"/>
      <c r="R41" s="8"/>
    </row>
    <row r="42" spans="1:18" ht="42" customHeight="1" x14ac:dyDescent="0.2">
      <c r="A42" s="8"/>
      <c r="B42" s="8"/>
      <c r="C42" s="8"/>
      <c r="D42" s="8"/>
      <c r="E42" s="8"/>
      <c r="F42" s="8"/>
      <c r="G42" s="8"/>
      <c r="H42" s="8"/>
      <c r="I42" s="6" t="str">
        <f>IF(A42="","",IFERROR(ROUND(AVERAGEIFS(Activities!$J:$J,Activities!$A:$A,A42),2),""))</f>
        <v/>
      </c>
      <c r="J42" s="6" t="str">
        <f>IF(A42="","",IFERROR(ROUND(AVERAGEIFS('Coverage &amp; Outcomes'!$G:$G,'Coverage &amp; Outcomes'!$A:$A,A42),2),""))</f>
        <v/>
      </c>
      <c r="K42" s="6" t="str">
        <f>IF(A42="","",IFERROR(ROUND((SUMIFS('Stakeholders &amp; Media'!$G:$G,'Stakeholders &amp; Media'!$A:$A,A42)/SUMIFS('Stakeholders &amp; Media'!$D:$D,'Stakeholders &amp; Media'!$A:$A,A42)),2),""))</f>
        <v/>
      </c>
      <c r="L42" s="6" t="str">
        <f>IF(A42="","",IFERROR(ROUND(SUMPRODUCT((Objectives!$A$5:$A$74=A42)*(Objectives!$C$5:$C$74)*(Objectives!$E$5:$E$74))/SUMIFS(Objectives!$C:$C,Objectives!$A:$A,A42),2),""))</f>
        <v/>
      </c>
      <c r="M42" s="6" t="str">
        <f>IF(A42="","",IFERROR(ROUND(AVERAGEIFS(Evidence!$D:$D,Evidence!$A:$A,A42),2),""))</f>
        <v/>
      </c>
      <c r="N42" s="6" t="str">
        <f>IF(A42="","",ROUND(I42*Settings!$B$6 + J42*Settings!$B$7 + K42*Settings!$B$8 + L42*Settings!$B$9,2))</f>
        <v/>
      </c>
      <c r="O42" s="6" t="str">
        <f>IF(A42="","",ROUND(N42*LOOKUP(M42,{1,2,3,4,5},Settings!$F$6:$F$10)*G42/5,2))</f>
        <v/>
      </c>
      <c r="P42" s="6" t="str">
        <f t="shared" si="0"/>
        <v/>
      </c>
      <c r="Q42" s="8"/>
      <c r="R42" s="8"/>
    </row>
    <row r="43" spans="1:18" ht="42" customHeight="1" x14ac:dyDescent="0.2">
      <c r="A43" s="8"/>
      <c r="B43" s="8"/>
      <c r="C43" s="8"/>
      <c r="D43" s="8"/>
      <c r="E43" s="8"/>
      <c r="F43" s="8"/>
      <c r="G43" s="8"/>
      <c r="H43" s="8"/>
      <c r="I43" s="6" t="str">
        <f>IF(A43="","",IFERROR(ROUND(AVERAGEIFS(Activities!$J:$J,Activities!$A:$A,A43),2),""))</f>
        <v/>
      </c>
      <c r="J43" s="6" t="str">
        <f>IF(A43="","",IFERROR(ROUND(AVERAGEIFS('Coverage &amp; Outcomes'!$G:$G,'Coverage &amp; Outcomes'!$A:$A,A43),2),""))</f>
        <v/>
      </c>
      <c r="K43" s="6" t="str">
        <f>IF(A43="","",IFERROR(ROUND((SUMIFS('Stakeholders &amp; Media'!$G:$G,'Stakeholders &amp; Media'!$A:$A,A43)/SUMIFS('Stakeholders &amp; Media'!$D:$D,'Stakeholders &amp; Media'!$A:$A,A43)),2),""))</f>
        <v/>
      </c>
      <c r="L43" s="6" t="str">
        <f>IF(A43="","",IFERROR(ROUND(SUMPRODUCT((Objectives!$A$5:$A$74=A43)*(Objectives!$C$5:$C$74)*(Objectives!$E$5:$E$74))/SUMIFS(Objectives!$C:$C,Objectives!$A:$A,A43),2),""))</f>
        <v/>
      </c>
      <c r="M43" s="6" t="str">
        <f>IF(A43="","",IFERROR(ROUND(AVERAGEIFS(Evidence!$D:$D,Evidence!$A:$A,A43),2),""))</f>
        <v/>
      </c>
      <c r="N43" s="6" t="str">
        <f>IF(A43="","",ROUND(I43*Settings!$B$6 + J43*Settings!$B$7 + K43*Settings!$B$8 + L43*Settings!$B$9,2))</f>
        <v/>
      </c>
      <c r="O43" s="6" t="str">
        <f>IF(A43="","",ROUND(N43*LOOKUP(M43,{1,2,3,4,5},Settings!$F$6:$F$10)*G43/5,2))</f>
        <v/>
      </c>
      <c r="P43" s="6" t="str">
        <f t="shared" si="0"/>
        <v/>
      </c>
      <c r="Q43" s="8"/>
      <c r="R43" s="8"/>
    </row>
    <row r="44" spans="1:18" ht="42" customHeight="1" x14ac:dyDescent="0.2">
      <c r="A44" s="8"/>
      <c r="B44" s="8"/>
      <c r="C44" s="8"/>
      <c r="D44" s="8"/>
      <c r="E44" s="8"/>
      <c r="F44" s="8"/>
      <c r="G44" s="8"/>
      <c r="H44" s="8"/>
      <c r="I44" s="6" t="str">
        <f>IF(A44="","",IFERROR(ROUND(AVERAGEIFS(Activities!$J:$J,Activities!$A:$A,A44),2),""))</f>
        <v/>
      </c>
      <c r="J44" s="6" t="str">
        <f>IF(A44="","",IFERROR(ROUND(AVERAGEIFS('Coverage &amp; Outcomes'!$G:$G,'Coverage &amp; Outcomes'!$A:$A,A44),2),""))</f>
        <v/>
      </c>
      <c r="K44" s="6" t="str">
        <f>IF(A44="","",IFERROR(ROUND((SUMIFS('Stakeholders &amp; Media'!$G:$G,'Stakeholders &amp; Media'!$A:$A,A44)/SUMIFS('Stakeholders &amp; Media'!$D:$D,'Stakeholders &amp; Media'!$A:$A,A44)),2),""))</f>
        <v/>
      </c>
      <c r="L44" s="6" t="str">
        <f>IF(A44="","",IFERROR(ROUND(SUMPRODUCT((Objectives!$A$5:$A$74=A44)*(Objectives!$C$5:$C$74)*(Objectives!$E$5:$E$74))/SUMIFS(Objectives!$C:$C,Objectives!$A:$A,A44),2),""))</f>
        <v/>
      </c>
      <c r="M44" s="6" t="str">
        <f>IF(A44="","",IFERROR(ROUND(AVERAGEIFS(Evidence!$D:$D,Evidence!$A:$A,A44),2),""))</f>
        <v/>
      </c>
      <c r="N44" s="6" t="str">
        <f>IF(A44="","",ROUND(I44*Settings!$B$6 + J44*Settings!$B$7 + K44*Settings!$B$8 + L44*Settings!$B$9,2))</f>
        <v/>
      </c>
      <c r="O44" s="6" t="str">
        <f>IF(A44="","",ROUND(N44*LOOKUP(M44,{1,2,3,4,5},Settings!$F$6:$F$10)*G44/5,2))</f>
        <v/>
      </c>
      <c r="P44" s="6" t="str">
        <f t="shared" si="0"/>
        <v/>
      </c>
      <c r="Q44" s="8"/>
      <c r="R44" s="8"/>
    </row>
  </sheetData>
  <mergeCells count="2">
    <mergeCell ref="A2:R2"/>
    <mergeCell ref="A1:R1"/>
  </mergeCells>
  <dataValidations count="2">
    <dataValidation type="list" allowBlank="1" sqref="G5:G44" xr:uid="{00000000-0002-0000-0200-000000000000}">
      <formula1>"1,2,3,4,5"</formula1>
    </dataValidation>
    <dataValidation type="list" allowBlank="1" sqref="F5:F44" xr:uid="{00000000-0002-0000-0200-000001000000}">
      <formula1>"Planning,Pre-launch,Active campaign,Active response,Watch,Complete"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93669"/>
  </sheetPr>
  <dimension ref="A1:J7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34" customWidth="1"/>
    <col min="3" max="3" width="12" customWidth="1"/>
    <col min="4" max="4" width="18" customWidth="1"/>
    <col min="5" max="5" width="14" customWidth="1"/>
    <col min="6" max="6" width="30" customWidth="1"/>
    <col min="7" max="7" width="14" customWidth="1"/>
    <col min="8" max="8" width="12" customWidth="1"/>
    <col min="9" max="9" width="16" customWidth="1"/>
    <col min="10" max="10" width="18" customWidth="1"/>
  </cols>
  <sheetData>
    <row r="1" spans="1:10" ht="24" customHeight="1" x14ac:dyDescent="0.2">
      <c r="A1" s="15" t="s">
        <v>69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3" t="s">
        <v>70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32" customHeight="1" x14ac:dyDescent="0.2">
      <c r="A4" s="5" t="s">
        <v>34</v>
      </c>
      <c r="B4" s="5" t="s">
        <v>71</v>
      </c>
      <c r="C4" s="5" t="s">
        <v>72</v>
      </c>
      <c r="D4" s="5" t="s">
        <v>73</v>
      </c>
      <c r="E4" s="5" t="s">
        <v>74</v>
      </c>
      <c r="F4" s="5" t="s">
        <v>75</v>
      </c>
      <c r="G4" s="5" t="s">
        <v>36</v>
      </c>
      <c r="H4" s="5" t="s">
        <v>76</v>
      </c>
      <c r="I4" s="5" t="s">
        <v>77</v>
      </c>
      <c r="J4" s="5" t="s">
        <v>78</v>
      </c>
    </row>
    <row r="5" spans="1:10" ht="28" customHeight="1" x14ac:dyDescent="0.2">
      <c r="A5" s="8" t="s">
        <v>47</v>
      </c>
      <c r="B5" s="8" t="s">
        <v>79</v>
      </c>
      <c r="C5" s="8">
        <v>40</v>
      </c>
      <c r="D5" s="8" t="s">
        <v>80</v>
      </c>
      <c r="E5" s="8">
        <v>4</v>
      </c>
      <c r="F5" s="8" t="s">
        <v>81</v>
      </c>
      <c r="G5" s="8" t="s">
        <v>49</v>
      </c>
      <c r="H5" s="8" t="s">
        <v>82</v>
      </c>
      <c r="I5" s="8" t="s">
        <v>83</v>
      </c>
      <c r="J5" s="8"/>
    </row>
    <row r="6" spans="1:10" ht="22" customHeight="1" x14ac:dyDescent="0.2">
      <c r="A6" s="8" t="s">
        <v>47</v>
      </c>
      <c r="B6" s="8" t="s">
        <v>84</v>
      </c>
      <c r="C6" s="8">
        <v>35</v>
      </c>
      <c r="D6" s="8" t="s">
        <v>85</v>
      </c>
      <c r="E6" s="8">
        <v>3</v>
      </c>
      <c r="F6" s="8" t="s">
        <v>86</v>
      </c>
      <c r="G6" s="8" t="s">
        <v>49</v>
      </c>
      <c r="H6" s="8" t="s">
        <v>87</v>
      </c>
      <c r="I6" s="8" t="s">
        <v>88</v>
      </c>
      <c r="J6" s="8"/>
    </row>
    <row r="7" spans="1:10" ht="22" customHeight="1" x14ac:dyDescent="0.2">
      <c r="A7" s="8" t="s">
        <v>47</v>
      </c>
      <c r="B7" s="8" t="s">
        <v>89</v>
      </c>
      <c r="C7" s="8">
        <v>25</v>
      </c>
      <c r="D7" s="8" t="s">
        <v>90</v>
      </c>
      <c r="E7" s="8">
        <v>4</v>
      </c>
      <c r="F7" s="8" t="s">
        <v>91</v>
      </c>
      <c r="G7" s="8" t="s">
        <v>49</v>
      </c>
      <c r="H7" s="8" t="s">
        <v>92</v>
      </c>
      <c r="I7" s="8" t="s">
        <v>93</v>
      </c>
      <c r="J7" s="8"/>
    </row>
    <row r="8" spans="1:10" ht="22" customHeight="1" x14ac:dyDescent="0.2">
      <c r="A8" s="8" t="s">
        <v>55</v>
      </c>
      <c r="B8" s="8" t="s">
        <v>94</v>
      </c>
      <c r="C8" s="8">
        <v>50</v>
      </c>
      <c r="D8" s="8" t="s">
        <v>85</v>
      </c>
      <c r="E8" s="8">
        <v>3</v>
      </c>
      <c r="F8" s="8" t="s">
        <v>95</v>
      </c>
      <c r="G8" s="8" t="s">
        <v>57</v>
      </c>
      <c r="H8" s="8" t="s">
        <v>96</v>
      </c>
      <c r="I8" s="8" t="s">
        <v>97</v>
      </c>
      <c r="J8" s="8"/>
    </row>
    <row r="9" spans="1:10" ht="18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8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8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18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8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18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8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18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8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8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8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8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8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18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18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18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8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8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8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8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8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18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18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8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8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8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8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8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8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8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8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8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8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8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8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8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8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8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8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8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8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8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8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8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8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8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8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8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8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8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8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8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8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8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8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8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8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8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8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8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</sheetData>
  <mergeCells count="2">
    <mergeCell ref="A1:J1"/>
    <mergeCell ref="A2:J2"/>
  </mergeCells>
  <dataValidations count="1">
    <dataValidation type="list" allowBlank="1" sqref="E5:E74" xr:uid="{00000000-0002-0000-0300-000000000000}">
      <formula1>"1,2,3,4,5"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93669"/>
  </sheetPr>
  <dimension ref="A1:L79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26" customWidth="1"/>
    <col min="3" max="3" width="15" customWidth="1"/>
    <col min="4" max="4" width="12" customWidth="1"/>
    <col min="5" max="6" width="18" customWidth="1"/>
    <col min="7" max="7" width="16" customWidth="1"/>
    <col min="8" max="9" width="14" customWidth="1"/>
    <col min="10" max="10" width="24" customWidth="1"/>
    <col min="11" max="11" width="20" customWidth="1"/>
    <col min="12" max="12" width="16" customWidth="1"/>
  </cols>
  <sheetData>
    <row r="1" spans="1:12" ht="24" customHeight="1" x14ac:dyDescent="0.2">
      <c r="A1" s="15" t="s">
        <v>98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9" customHeight="1" x14ac:dyDescent="0.2">
      <c r="A2" s="13" t="s">
        <v>99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1:12" ht="32" customHeight="1" x14ac:dyDescent="0.2">
      <c r="A4" s="5" t="s">
        <v>34</v>
      </c>
      <c r="B4" s="5" t="s">
        <v>100</v>
      </c>
      <c r="C4" s="5" t="s">
        <v>101</v>
      </c>
      <c r="D4" s="5" t="s">
        <v>102</v>
      </c>
      <c r="E4" s="5" t="s">
        <v>103</v>
      </c>
      <c r="F4" s="5" t="s">
        <v>104</v>
      </c>
      <c r="G4" s="5" t="s">
        <v>105</v>
      </c>
      <c r="H4" s="5" t="s">
        <v>106</v>
      </c>
      <c r="I4" s="5" t="s">
        <v>36</v>
      </c>
      <c r="J4" s="5" t="s">
        <v>107</v>
      </c>
      <c r="K4" s="5" t="s">
        <v>78</v>
      </c>
      <c r="L4" s="5" t="s">
        <v>108</v>
      </c>
    </row>
    <row r="5" spans="1:12" ht="22" customHeight="1" x14ac:dyDescent="0.2">
      <c r="A5" s="8" t="s">
        <v>47</v>
      </c>
      <c r="B5" s="8" t="s">
        <v>109</v>
      </c>
      <c r="C5" s="8" t="s">
        <v>88</v>
      </c>
      <c r="D5" s="8">
        <v>5</v>
      </c>
      <c r="E5" s="8">
        <v>2</v>
      </c>
      <c r="F5" s="8">
        <v>3</v>
      </c>
      <c r="G5" s="6">
        <f t="shared" ref="G5:G36" si="0">IF(A5="","",D5*F5)</f>
        <v>15</v>
      </c>
      <c r="H5" s="6">
        <f t="shared" ref="H5:H36" si="1">IF(A5="","",F5-E5)</f>
        <v>1</v>
      </c>
      <c r="I5" s="8" t="s">
        <v>49</v>
      </c>
      <c r="J5" s="8" t="s">
        <v>110</v>
      </c>
      <c r="K5" s="8"/>
      <c r="L5" s="8">
        <v>4</v>
      </c>
    </row>
    <row r="6" spans="1:12" ht="18" customHeight="1" x14ac:dyDescent="0.2">
      <c r="A6" s="8" t="s">
        <v>47</v>
      </c>
      <c r="B6" s="8" t="s">
        <v>111</v>
      </c>
      <c r="C6" s="8" t="s">
        <v>112</v>
      </c>
      <c r="D6" s="8">
        <v>4</v>
      </c>
      <c r="E6" s="8">
        <v>3</v>
      </c>
      <c r="F6" s="8">
        <v>4</v>
      </c>
      <c r="G6" s="6">
        <f t="shared" si="0"/>
        <v>16</v>
      </c>
      <c r="H6" s="6">
        <f t="shared" si="1"/>
        <v>1</v>
      </c>
      <c r="I6" s="8" t="s">
        <v>49</v>
      </c>
      <c r="J6" s="8" t="s">
        <v>113</v>
      </c>
      <c r="K6" s="8"/>
      <c r="L6" s="8">
        <v>4</v>
      </c>
    </row>
    <row r="7" spans="1:12" ht="22" customHeight="1" x14ac:dyDescent="0.2">
      <c r="A7" s="8" t="s">
        <v>55</v>
      </c>
      <c r="B7" s="8" t="s">
        <v>114</v>
      </c>
      <c r="C7" s="8" t="s">
        <v>115</v>
      </c>
      <c r="D7" s="8">
        <v>4</v>
      </c>
      <c r="E7" s="8">
        <v>1</v>
      </c>
      <c r="F7" s="8">
        <v>2</v>
      </c>
      <c r="G7" s="6">
        <f t="shared" si="0"/>
        <v>8</v>
      </c>
      <c r="H7" s="6">
        <f t="shared" si="1"/>
        <v>1</v>
      </c>
      <c r="I7" s="8" t="s">
        <v>57</v>
      </c>
      <c r="J7" s="8" t="s">
        <v>116</v>
      </c>
      <c r="K7" s="8"/>
      <c r="L7" s="8">
        <v>3</v>
      </c>
    </row>
    <row r="8" spans="1:12" ht="22" customHeight="1" x14ac:dyDescent="0.2">
      <c r="A8" s="8" t="s">
        <v>62</v>
      </c>
      <c r="B8" s="8" t="s">
        <v>117</v>
      </c>
      <c r="C8" s="8" t="s">
        <v>118</v>
      </c>
      <c r="D8" s="8">
        <v>4</v>
      </c>
      <c r="E8" s="8">
        <v>3</v>
      </c>
      <c r="F8" s="8">
        <v>4</v>
      </c>
      <c r="G8" s="6">
        <f t="shared" si="0"/>
        <v>16</v>
      </c>
      <c r="H8" s="6">
        <f t="shared" si="1"/>
        <v>1</v>
      </c>
      <c r="I8" s="8" t="s">
        <v>64</v>
      </c>
      <c r="J8" s="8" t="s">
        <v>119</v>
      </c>
      <c r="K8" s="8"/>
      <c r="L8" s="8">
        <v>4</v>
      </c>
    </row>
    <row r="9" spans="1:12" ht="18" customHeight="1" x14ac:dyDescent="0.2">
      <c r="A9" s="8"/>
      <c r="B9" s="8"/>
      <c r="C9" s="8"/>
      <c r="D9" s="8"/>
      <c r="E9" s="8"/>
      <c r="F9" s="8"/>
      <c r="G9" s="6" t="str">
        <f t="shared" si="0"/>
        <v/>
      </c>
      <c r="H9" s="6" t="str">
        <f t="shared" si="1"/>
        <v/>
      </c>
      <c r="I9" s="8"/>
      <c r="J9" s="8"/>
      <c r="K9" s="8"/>
      <c r="L9" s="8"/>
    </row>
    <row r="10" spans="1:12" ht="18" customHeight="1" x14ac:dyDescent="0.2">
      <c r="A10" s="8"/>
      <c r="B10" s="8"/>
      <c r="C10" s="8"/>
      <c r="D10" s="8"/>
      <c r="E10" s="8"/>
      <c r="F10" s="8"/>
      <c r="G10" s="6" t="str">
        <f t="shared" si="0"/>
        <v/>
      </c>
      <c r="H10" s="6" t="str">
        <f t="shared" si="1"/>
        <v/>
      </c>
      <c r="I10" s="8"/>
      <c r="J10" s="8"/>
      <c r="K10" s="8"/>
      <c r="L10" s="8"/>
    </row>
    <row r="11" spans="1:12" ht="18" customHeight="1" x14ac:dyDescent="0.2">
      <c r="A11" s="8"/>
      <c r="B11" s="8"/>
      <c r="C11" s="8"/>
      <c r="D11" s="8"/>
      <c r="E11" s="8"/>
      <c r="F11" s="8"/>
      <c r="G11" s="6" t="str">
        <f t="shared" si="0"/>
        <v/>
      </c>
      <c r="H11" s="6" t="str">
        <f t="shared" si="1"/>
        <v/>
      </c>
      <c r="I11" s="8"/>
      <c r="J11" s="8"/>
      <c r="K11" s="8"/>
      <c r="L11" s="8"/>
    </row>
    <row r="12" spans="1:12" ht="18" customHeight="1" x14ac:dyDescent="0.2">
      <c r="A12" s="8"/>
      <c r="B12" s="8"/>
      <c r="C12" s="8"/>
      <c r="D12" s="8"/>
      <c r="E12" s="8"/>
      <c r="F12" s="8"/>
      <c r="G12" s="6" t="str">
        <f t="shared" si="0"/>
        <v/>
      </c>
      <c r="H12" s="6" t="str">
        <f t="shared" si="1"/>
        <v/>
      </c>
      <c r="I12" s="8"/>
      <c r="J12" s="8"/>
      <c r="K12" s="8"/>
      <c r="L12" s="8"/>
    </row>
    <row r="13" spans="1:12" ht="18" customHeight="1" x14ac:dyDescent="0.2">
      <c r="A13" s="8"/>
      <c r="B13" s="8"/>
      <c r="C13" s="8"/>
      <c r="D13" s="8"/>
      <c r="E13" s="8"/>
      <c r="F13" s="8"/>
      <c r="G13" s="6" t="str">
        <f t="shared" si="0"/>
        <v/>
      </c>
      <c r="H13" s="6" t="str">
        <f t="shared" si="1"/>
        <v/>
      </c>
      <c r="I13" s="8"/>
      <c r="J13" s="8"/>
      <c r="K13" s="8"/>
      <c r="L13" s="8"/>
    </row>
    <row r="14" spans="1:12" ht="18" customHeight="1" x14ac:dyDescent="0.2">
      <c r="A14" s="8"/>
      <c r="B14" s="8"/>
      <c r="C14" s="8"/>
      <c r="D14" s="8"/>
      <c r="E14" s="8"/>
      <c r="F14" s="8"/>
      <c r="G14" s="6" t="str">
        <f t="shared" si="0"/>
        <v/>
      </c>
      <c r="H14" s="6" t="str">
        <f t="shared" si="1"/>
        <v/>
      </c>
      <c r="I14" s="8"/>
      <c r="J14" s="8"/>
      <c r="K14" s="8"/>
      <c r="L14" s="8"/>
    </row>
    <row r="15" spans="1:12" ht="18" customHeight="1" x14ac:dyDescent="0.2">
      <c r="A15" s="8"/>
      <c r="B15" s="8"/>
      <c r="C15" s="8"/>
      <c r="D15" s="8"/>
      <c r="E15" s="8"/>
      <c r="F15" s="8"/>
      <c r="G15" s="6" t="str">
        <f t="shared" si="0"/>
        <v/>
      </c>
      <c r="H15" s="6" t="str">
        <f t="shared" si="1"/>
        <v/>
      </c>
      <c r="I15" s="8"/>
      <c r="J15" s="8"/>
      <c r="K15" s="8"/>
      <c r="L15" s="8"/>
    </row>
    <row r="16" spans="1:12" ht="18" customHeight="1" x14ac:dyDescent="0.2">
      <c r="A16" s="8"/>
      <c r="B16" s="8"/>
      <c r="C16" s="8"/>
      <c r="D16" s="8"/>
      <c r="E16" s="8"/>
      <c r="F16" s="8"/>
      <c r="G16" s="6" t="str">
        <f t="shared" si="0"/>
        <v/>
      </c>
      <c r="H16" s="6" t="str">
        <f t="shared" si="1"/>
        <v/>
      </c>
      <c r="I16" s="8"/>
      <c r="J16" s="8"/>
      <c r="K16" s="8"/>
      <c r="L16" s="8"/>
    </row>
    <row r="17" spans="1:12" ht="18" customHeight="1" x14ac:dyDescent="0.2">
      <c r="A17" s="8"/>
      <c r="B17" s="8"/>
      <c r="C17" s="8"/>
      <c r="D17" s="8"/>
      <c r="E17" s="8"/>
      <c r="F17" s="8"/>
      <c r="G17" s="6" t="str">
        <f t="shared" si="0"/>
        <v/>
      </c>
      <c r="H17" s="6" t="str">
        <f t="shared" si="1"/>
        <v/>
      </c>
      <c r="I17" s="8"/>
      <c r="J17" s="8"/>
      <c r="K17" s="8"/>
      <c r="L17" s="8"/>
    </row>
    <row r="18" spans="1:12" ht="18" customHeight="1" x14ac:dyDescent="0.2">
      <c r="A18" s="8"/>
      <c r="B18" s="8"/>
      <c r="C18" s="8"/>
      <c r="D18" s="8"/>
      <c r="E18" s="8"/>
      <c r="F18" s="8"/>
      <c r="G18" s="6" t="str">
        <f t="shared" si="0"/>
        <v/>
      </c>
      <c r="H18" s="6" t="str">
        <f t="shared" si="1"/>
        <v/>
      </c>
      <c r="I18" s="8"/>
      <c r="J18" s="8"/>
      <c r="K18" s="8"/>
      <c r="L18" s="8"/>
    </row>
    <row r="19" spans="1:12" ht="18" customHeight="1" x14ac:dyDescent="0.2">
      <c r="A19" s="8"/>
      <c r="B19" s="8"/>
      <c r="C19" s="8"/>
      <c r="D19" s="8"/>
      <c r="E19" s="8"/>
      <c r="F19" s="8"/>
      <c r="G19" s="6" t="str">
        <f t="shared" si="0"/>
        <v/>
      </c>
      <c r="H19" s="6" t="str">
        <f t="shared" si="1"/>
        <v/>
      </c>
      <c r="I19" s="8"/>
      <c r="J19" s="8"/>
      <c r="K19" s="8"/>
      <c r="L19" s="8"/>
    </row>
    <row r="20" spans="1:12" ht="18" customHeight="1" x14ac:dyDescent="0.2">
      <c r="A20" s="8"/>
      <c r="B20" s="8"/>
      <c r="C20" s="8"/>
      <c r="D20" s="8"/>
      <c r="E20" s="8"/>
      <c r="F20" s="8"/>
      <c r="G20" s="6" t="str">
        <f t="shared" si="0"/>
        <v/>
      </c>
      <c r="H20" s="6" t="str">
        <f t="shared" si="1"/>
        <v/>
      </c>
      <c r="I20" s="8"/>
      <c r="J20" s="8"/>
      <c r="K20" s="8"/>
      <c r="L20" s="8"/>
    </row>
    <row r="21" spans="1:12" ht="18" customHeight="1" x14ac:dyDescent="0.2">
      <c r="A21" s="8"/>
      <c r="B21" s="8"/>
      <c r="C21" s="8"/>
      <c r="D21" s="8"/>
      <c r="E21" s="8"/>
      <c r="F21" s="8"/>
      <c r="G21" s="6" t="str">
        <f t="shared" si="0"/>
        <v/>
      </c>
      <c r="H21" s="6" t="str">
        <f t="shared" si="1"/>
        <v/>
      </c>
      <c r="I21" s="8"/>
      <c r="J21" s="8"/>
      <c r="K21" s="8"/>
      <c r="L21" s="8"/>
    </row>
    <row r="22" spans="1:12" ht="18" customHeight="1" x14ac:dyDescent="0.2">
      <c r="A22" s="8"/>
      <c r="B22" s="8"/>
      <c r="C22" s="8"/>
      <c r="D22" s="8"/>
      <c r="E22" s="8"/>
      <c r="F22" s="8"/>
      <c r="G22" s="6" t="str">
        <f t="shared" si="0"/>
        <v/>
      </c>
      <c r="H22" s="6" t="str">
        <f t="shared" si="1"/>
        <v/>
      </c>
      <c r="I22" s="8"/>
      <c r="J22" s="8"/>
      <c r="K22" s="8"/>
      <c r="L22" s="8"/>
    </row>
    <row r="23" spans="1:12" ht="18" customHeight="1" x14ac:dyDescent="0.2">
      <c r="A23" s="8"/>
      <c r="B23" s="8"/>
      <c r="C23" s="8"/>
      <c r="D23" s="8"/>
      <c r="E23" s="8"/>
      <c r="F23" s="8"/>
      <c r="G23" s="6" t="str">
        <f t="shared" si="0"/>
        <v/>
      </c>
      <c r="H23" s="6" t="str">
        <f t="shared" si="1"/>
        <v/>
      </c>
      <c r="I23" s="8"/>
      <c r="J23" s="8"/>
      <c r="K23" s="8"/>
      <c r="L23" s="8"/>
    </row>
    <row r="24" spans="1:12" ht="18" customHeight="1" x14ac:dyDescent="0.2">
      <c r="A24" s="8"/>
      <c r="B24" s="8"/>
      <c r="C24" s="8"/>
      <c r="D24" s="8"/>
      <c r="E24" s="8"/>
      <c r="F24" s="8"/>
      <c r="G24" s="6" t="str">
        <f t="shared" si="0"/>
        <v/>
      </c>
      <c r="H24" s="6" t="str">
        <f t="shared" si="1"/>
        <v/>
      </c>
      <c r="I24" s="8"/>
      <c r="J24" s="8"/>
      <c r="K24" s="8"/>
      <c r="L24" s="8"/>
    </row>
    <row r="25" spans="1:12" ht="18" customHeight="1" x14ac:dyDescent="0.2">
      <c r="A25" s="8"/>
      <c r="B25" s="8"/>
      <c r="C25" s="8"/>
      <c r="D25" s="8"/>
      <c r="E25" s="8"/>
      <c r="F25" s="8"/>
      <c r="G25" s="6" t="str">
        <f t="shared" si="0"/>
        <v/>
      </c>
      <c r="H25" s="6" t="str">
        <f t="shared" si="1"/>
        <v/>
      </c>
      <c r="I25" s="8"/>
      <c r="J25" s="8"/>
      <c r="K25" s="8"/>
      <c r="L25" s="8"/>
    </row>
    <row r="26" spans="1:12" ht="18" customHeight="1" x14ac:dyDescent="0.2">
      <c r="A26" s="8"/>
      <c r="B26" s="8"/>
      <c r="C26" s="8"/>
      <c r="D26" s="8"/>
      <c r="E26" s="8"/>
      <c r="F26" s="8"/>
      <c r="G26" s="6" t="str">
        <f t="shared" si="0"/>
        <v/>
      </c>
      <c r="H26" s="6" t="str">
        <f t="shared" si="1"/>
        <v/>
      </c>
      <c r="I26" s="8"/>
      <c r="J26" s="8"/>
      <c r="K26" s="8"/>
      <c r="L26" s="8"/>
    </row>
    <row r="27" spans="1:12" ht="18" customHeight="1" x14ac:dyDescent="0.2">
      <c r="A27" s="8"/>
      <c r="B27" s="8"/>
      <c r="C27" s="8"/>
      <c r="D27" s="8"/>
      <c r="E27" s="8"/>
      <c r="F27" s="8"/>
      <c r="G27" s="6" t="str">
        <f t="shared" si="0"/>
        <v/>
      </c>
      <c r="H27" s="6" t="str">
        <f t="shared" si="1"/>
        <v/>
      </c>
      <c r="I27" s="8"/>
      <c r="J27" s="8"/>
      <c r="K27" s="8"/>
      <c r="L27" s="8"/>
    </row>
    <row r="28" spans="1:12" ht="18" customHeight="1" x14ac:dyDescent="0.2">
      <c r="A28" s="8"/>
      <c r="B28" s="8"/>
      <c r="C28" s="8"/>
      <c r="D28" s="8"/>
      <c r="E28" s="8"/>
      <c r="F28" s="8"/>
      <c r="G28" s="6" t="str">
        <f t="shared" si="0"/>
        <v/>
      </c>
      <c r="H28" s="6" t="str">
        <f t="shared" si="1"/>
        <v/>
      </c>
      <c r="I28" s="8"/>
      <c r="J28" s="8"/>
      <c r="K28" s="8"/>
      <c r="L28" s="8"/>
    </row>
    <row r="29" spans="1:12" ht="18" customHeight="1" x14ac:dyDescent="0.2">
      <c r="A29" s="8"/>
      <c r="B29" s="8"/>
      <c r="C29" s="8"/>
      <c r="D29" s="8"/>
      <c r="E29" s="8"/>
      <c r="F29" s="8"/>
      <c r="G29" s="6" t="str">
        <f t="shared" si="0"/>
        <v/>
      </c>
      <c r="H29" s="6" t="str">
        <f t="shared" si="1"/>
        <v/>
      </c>
      <c r="I29" s="8"/>
      <c r="J29" s="8"/>
      <c r="K29" s="8"/>
      <c r="L29" s="8"/>
    </row>
    <row r="30" spans="1:12" ht="18" customHeight="1" x14ac:dyDescent="0.2">
      <c r="A30" s="8"/>
      <c r="B30" s="8"/>
      <c r="C30" s="8"/>
      <c r="D30" s="8"/>
      <c r="E30" s="8"/>
      <c r="F30" s="8"/>
      <c r="G30" s="6" t="str">
        <f t="shared" si="0"/>
        <v/>
      </c>
      <c r="H30" s="6" t="str">
        <f t="shared" si="1"/>
        <v/>
      </c>
      <c r="I30" s="8"/>
      <c r="J30" s="8"/>
      <c r="K30" s="8"/>
      <c r="L30" s="8"/>
    </row>
    <row r="31" spans="1:12" ht="18" customHeight="1" x14ac:dyDescent="0.2">
      <c r="A31" s="8"/>
      <c r="B31" s="8"/>
      <c r="C31" s="8"/>
      <c r="D31" s="8"/>
      <c r="E31" s="8"/>
      <c r="F31" s="8"/>
      <c r="G31" s="6" t="str">
        <f t="shared" si="0"/>
        <v/>
      </c>
      <c r="H31" s="6" t="str">
        <f t="shared" si="1"/>
        <v/>
      </c>
      <c r="I31" s="8"/>
      <c r="J31" s="8"/>
      <c r="K31" s="8"/>
      <c r="L31" s="8"/>
    </row>
    <row r="32" spans="1:12" ht="18" customHeight="1" x14ac:dyDescent="0.2">
      <c r="A32" s="8"/>
      <c r="B32" s="8"/>
      <c r="C32" s="8"/>
      <c r="D32" s="8"/>
      <c r="E32" s="8"/>
      <c r="F32" s="8"/>
      <c r="G32" s="6" t="str">
        <f t="shared" si="0"/>
        <v/>
      </c>
      <c r="H32" s="6" t="str">
        <f t="shared" si="1"/>
        <v/>
      </c>
      <c r="I32" s="8"/>
      <c r="J32" s="8"/>
      <c r="K32" s="8"/>
      <c r="L32" s="8"/>
    </row>
    <row r="33" spans="1:12" ht="18" customHeight="1" x14ac:dyDescent="0.2">
      <c r="A33" s="8"/>
      <c r="B33" s="8"/>
      <c r="C33" s="8"/>
      <c r="D33" s="8"/>
      <c r="E33" s="8"/>
      <c r="F33" s="8"/>
      <c r="G33" s="6" t="str">
        <f t="shared" si="0"/>
        <v/>
      </c>
      <c r="H33" s="6" t="str">
        <f t="shared" si="1"/>
        <v/>
      </c>
      <c r="I33" s="8"/>
      <c r="J33" s="8"/>
      <c r="K33" s="8"/>
      <c r="L33" s="8"/>
    </row>
    <row r="34" spans="1:12" ht="18" customHeight="1" x14ac:dyDescent="0.2">
      <c r="A34" s="8"/>
      <c r="B34" s="8"/>
      <c r="C34" s="8"/>
      <c r="D34" s="8"/>
      <c r="E34" s="8"/>
      <c r="F34" s="8"/>
      <c r="G34" s="6" t="str">
        <f t="shared" si="0"/>
        <v/>
      </c>
      <c r="H34" s="6" t="str">
        <f t="shared" si="1"/>
        <v/>
      </c>
      <c r="I34" s="8"/>
      <c r="J34" s="8"/>
      <c r="K34" s="8"/>
      <c r="L34" s="8"/>
    </row>
    <row r="35" spans="1:12" ht="18" customHeight="1" x14ac:dyDescent="0.2">
      <c r="A35" s="8"/>
      <c r="B35" s="8"/>
      <c r="C35" s="8"/>
      <c r="D35" s="8"/>
      <c r="E35" s="8"/>
      <c r="F35" s="8"/>
      <c r="G35" s="6" t="str">
        <f t="shared" si="0"/>
        <v/>
      </c>
      <c r="H35" s="6" t="str">
        <f t="shared" si="1"/>
        <v/>
      </c>
      <c r="I35" s="8"/>
      <c r="J35" s="8"/>
      <c r="K35" s="8"/>
      <c r="L35" s="8"/>
    </row>
    <row r="36" spans="1:12" ht="18" customHeight="1" x14ac:dyDescent="0.2">
      <c r="A36" s="8"/>
      <c r="B36" s="8"/>
      <c r="C36" s="8"/>
      <c r="D36" s="8"/>
      <c r="E36" s="8"/>
      <c r="F36" s="8"/>
      <c r="G36" s="6" t="str">
        <f t="shared" si="0"/>
        <v/>
      </c>
      <c r="H36" s="6" t="str">
        <f t="shared" si="1"/>
        <v/>
      </c>
      <c r="I36" s="8"/>
      <c r="J36" s="8"/>
      <c r="K36" s="8"/>
      <c r="L36" s="8"/>
    </row>
    <row r="37" spans="1:12" ht="18" customHeight="1" x14ac:dyDescent="0.2">
      <c r="A37" s="8"/>
      <c r="B37" s="8"/>
      <c r="C37" s="8"/>
      <c r="D37" s="8"/>
      <c r="E37" s="8"/>
      <c r="F37" s="8"/>
      <c r="G37" s="6" t="str">
        <f t="shared" ref="G37:G68" si="2">IF(A37="","",D37*F37)</f>
        <v/>
      </c>
      <c r="H37" s="6" t="str">
        <f t="shared" ref="H37:H68" si="3">IF(A37="","",F37-E37)</f>
        <v/>
      </c>
      <c r="I37" s="8"/>
      <c r="J37" s="8"/>
      <c r="K37" s="8"/>
      <c r="L37" s="8"/>
    </row>
    <row r="38" spans="1:12" ht="18" customHeight="1" x14ac:dyDescent="0.2">
      <c r="A38" s="8"/>
      <c r="B38" s="8"/>
      <c r="C38" s="8"/>
      <c r="D38" s="8"/>
      <c r="E38" s="8"/>
      <c r="F38" s="8"/>
      <c r="G38" s="6" t="str">
        <f t="shared" si="2"/>
        <v/>
      </c>
      <c r="H38" s="6" t="str">
        <f t="shared" si="3"/>
        <v/>
      </c>
      <c r="I38" s="8"/>
      <c r="J38" s="8"/>
      <c r="K38" s="8"/>
      <c r="L38" s="8"/>
    </row>
    <row r="39" spans="1:12" ht="18" customHeight="1" x14ac:dyDescent="0.2">
      <c r="A39" s="8"/>
      <c r="B39" s="8"/>
      <c r="C39" s="8"/>
      <c r="D39" s="8"/>
      <c r="E39" s="8"/>
      <c r="F39" s="8"/>
      <c r="G39" s="6" t="str">
        <f t="shared" si="2"/>
        <v/>
      </c>
      <c r="H39" s="6" t="str">
        <f t="shared" si="3"/>
        <v/>
      </c>
      <c r="I39" s="8"/>
      <c r="J39" s="8"/>
      <c r="K39" s="8"/>
      <c r="L39" s="8"/>
    </row>
    <row r="40" spans="1:12" ht="18" customHeight="1" x14ac:dyDescent="0.2">
      <c r="A40" s="8"/>
      <c r="B40" s="8"/>
      <c r="C40" s="8"/>
      <c r="D40" s="8"/>
      <c r="E40" s="8"/>
      <c r="F40" s="8"/>
      <c r="G40" s="6" t="str">
        <f t="shared" si="2"/>
        <v/>
      </c>
      <c r="H40" s="6" t="str">
        <f t="shared" si="3"/>
        <v/>
      </c>
      <c r="I40" s="8"/>
      <c r="J40" s="8"/>
      <c r="K40" s="8"/>
      <c r="L40" s="8"/>
    </row>
    <row r="41" spans="1:12" ht="18" customHeight="1" x14ac:dyDescent="0.2">
      <c r="A41" s="8"/>
      <c r="B41" s="8"/>
      <c r="C41" s="8"/>
      <c r="D41" s="8"/>
      <c r="E41" s="8"/>
      <c r="F41" s="8"/>
      <c r="G41" s="6" t="str">
        <f t="shared" si="2"/>
        <v/>
      </c>
      <c r="H41" s="6" t="str">
        <f t="shared" si="3"/>
        <v/>
      </c>
      <c r="I41" s="8"/>
      <c r="J41" s="8"/>
      <c r="K41" s="8"/>
      <c r="L41" s="8"/>
    </row>
    <row r="42" spans="1:12" ht="18" customHeight="1" x14ac:dyDescent="0.2">
      <c r="A42" s="8"/>
      <c r="B42" s="8"/>
      <c r="C42" s="8"/>
      <c r="D42" s="8"/>
      <c r="E42" s="8"/>
      <c r="F42" s="8"/>
      <c r="G42" s="6" t="str">
        <f t="shared" si="2"/>
        <v/>
      </c>
      <c r="H42" s="6" t="str">
        <f t="shared" si="3"/>
        <v/>
      </c>
      <c r="I42" s="8"/>
      <c r="J42" s="8"/>
      <c r="K42" s="8"/>
      <c r="L42" s="8"/>
    </row>
    <row r="43" spans="1:12" ht="18" customHeight="1" x14ac:dyDescent="0.2">
      <c r="A43" s="8"/>
      <c r="B43" s="8"/>
      <c r="C43" s="8"/>
      <c r="D43" s="8"/>
      <c r="E43" s="8"/>
      <c r="F43" s="8"/>
      <c r="G43" s="6" t="str">
        <f t="shared" si="2"/>
        <v/>
      </c>
      <c r="H43" s="6" t="str">
        <f t="shared" si="3"/>
        <v/>
      </c>
      <c r="I43" s="8"/>
      <c r="J43" s="8"/>
      <c r="K43" s="8"/>
      <c r="L43" s="8"/>
    </row>
    <row r="44" spans="1:12" ht="18" customHeight="1" x14ac:dyDescent="0.2">
      <c r="A44" s="8"/>
      <c r="B44" s="8"/>
      <c r="C44" s="8"/>
      <c r="D44" s="8"/>
      <c r="E44" s="8"/>
      <c r="F44" s="8"/>
      <c r="G44" s="6" t="str">
        <f t="shared" si="2"/>
        <v/>
      </c>
      <c r="H44" s="6" t="str">
        <f t="shared" si="3"/>
        <v/>
      </c>
      <c r="I44" s="8"/>
      <c r="J44" s="8"/>
      <c r="K44" s="8"/>
      <c r="L44" s="8"/>
    </row>
    <row r="45" spans="1:12" ht="18" customHeight="1" x14ac:dyDescent="0.2">
      <c r="A45" s="8"/>
      <c r="B45" s="8"/>
      <c r="C45" s="8"/>
      <c r="D45" s="8"/>
      <c r="E45" s="8"/>
      <c r="F45" s="8"/>
      <c r="G45" s="6" t="str">
        <f t="shared" si="2"/>
        <v/>
      </c>
      <c r="H45" s="6" t="str">
        <f t="shared" si="3"/>
        <v/>
      </c>
      <c r="I45" s="8"/>
      <c r="J45" s="8"/>
      <c r="K45" s="8"/>
      <c r="L45" s="8"/>
    </row>
    <row r="46" spans="1:12" ht="18" customHeight="1" x14ac:dyDescent="0.2">
      <c r="A46" s="8"/>
      <c r="B46" s="8"/>
      <c r="C46" s="8"/>
      <c r="D46" s="8"/>
      <c r="E46" s="8"/>
      <c r="F46" s="8"/>
      <c r="G46" s="6" t="str">
        <f t="shared" si="2"/>
        <v/>
      </c>
      <c r="H46" s="6" t="str">
        <f t="shared" si="3"/>
        <v/>
      </c>
      <c r="I46" s="8"/>
      <c r="J46" s="8"/>
      <c r="K46" s="8"/>
      <c r="L46" s="8"/>
    </row>
    <row r="47" spans="1:12" ht="18" customHeight="1" x14ac:dyDescent="0.2">
      <c r="A47" s="8"/>
      <c r="B47" s="8"/>
      <c r="C47" s="8"/>
      <c r="D47" s="8"/>
      <c r="E47" s="8"/>
      <c r="F47" s="8"/>
      <c r="G47" s="6" t="str">
        <f t="shared" si="2"/>
        <v/>
      </c>
      <c r="H47" s="6" t="str">
        <f t="shared" si="3"/>
        <v/>
      </c>
      <c r="I47" s="8"/>
      <c r="J47" s="8"/>
      <c r="K47" s="8"/>
      <c r="L47" s="8"/>
    </row>
    <row r="48" spans="1:12" ht="18" customHeight="1" x14ac:dyDescent="0.2">
      <c r="A48" s="8"/>
      <c r="B48" s="8"/>
      <c r="C48" s="8"/>
      <c r="D48" s="8"/>
      <c r="E48" s="8"/>
      <c r="F48" s="8"/>
      <c r="G48" s="6" t="str">
        <f t="shared" si="2"/>
        <v/>
      </c>
      <c r="H48" s="6" t="str">
        <f t="shared" si="3"/>
        <v/>
      </c>
      <c r="I48" s="8"/>
      <c r="J48" s="8"/>
      <c r="K48" s="8"/>
      <c r="L48" s="8"/>
    </row>
    <row r="49" spans="1:12" ht="18" customHeight="1" x14ac:dyDescent="0.2">
      <c r="A49" s="8"/>
      <c r="B49" s="8"/>
      <c r="C49" s="8"/>
      <c r="D49" s="8"/>
      <c r="E49" s="8"/>
      <c r="F49" s="8"/>
      <c r="G49" s="6" t="str">
        <f t="shared" si="2"/>
        <v/>
      </c>
      <c r="H49" s="6" t="str">
        <f t="shared" si="3"/>
        <v/>
      </c>
      <c r="I49" s="8"/>
      <c r="J49" s="8"/>
      <c r="K49" s="8"/>
      <c r="L49" s="8"/>
    </row>
    <row r="50" spans="1:12" ht="18" customHeight="1" x14ac:dyDescent="0.2">
      <c r="A50" s="8"/>
      <c r="B50" s="8"/>
      <c r="C50" s="8"/>
      <c r="D50" s="8"/>
      <c r="E50" s="8"/>
      <c r="F50" s="8"/>
      <c r="G50" s="6" t="str">
        <f t="shared" si="2"/>
        <v/>
      </c>
      <c r="H50" s="6" t="str">
        <f t="shared" si="3"/>
        <v/>
      </c>
      <c r="I50" s="8"/>
      <c r="J50" s="8"/>
      <c r="K50" s="8"/>
      <c r="L50" s="8"/>
    </row>
    <row r="51" spans="1:12" ht="18" customHeight="1" x14ac:dyDescent="0.2">
      <c r="A51" s="8"/>
      <c r="B51" s="8"/>
      <c r="C51" s="8"/>
      <c r="D51" s="8"/>
      <c r="E51" s="8"/>
      <c r="F51" s="8"/>
      <c r="G51" s="6" t="str">
        <f t="shared" si="2"/>
        <v/>
      </c>
      <c r="H51" s="6" t="str">
        <f t="shared" si="3"/>
        <v/>
      </c>
      <c r="I51" s="8"/>
      <c r="J51" s="8"/>
      <c r="K51" s="8"/>
      <c r="L51" s="8"/>
    </row>
    <row r="52" spans="1:12" ht="18" customHeight="1" x14ac:dyDescent="0.2">
      <c r="A52" s="8"/>
      <c r="B52" s="8"/>
      <c r="C52" s="8"/>
      <c r="D52" s="8"/>
      <c r="E52" s="8"/>
      <c r="F52" s="8"/>
      <c r="G52" s="6" t="str">
        <f t="shared" si="2"/>
        <v/>
      </c>
      <c r="H52" s="6" t="str">
        <f t="shared" si="3"/>
        <v/>
      </c>
      <c r="I52" s="8"/>
      <c r="J52" s="8"/>
      <c r="K52" s="8"/>
      <c r="L52" s="8"/>
    </row>
    <row r="53" spans="1:12" ht="18" customHeight="1" x14ac:dyDescent="0.2">
      <c r="A53" s="8"/>
      <c r="B53" s="8"/>
      <c r="C53" s="8"/>
      <c r="D53" s="8"/>
      <c r="E53" s="8"/>
      <c r="F53" s="8"/>
      <c r="G53" s="6" t="str">
        <f t="shared" si="2"/>
        <v/>
      </c>
      <c r="H53" s="6" t="str">
        <f t="shared" si="3"/>
        <v/>
      </c>
      <c r="I53" s="8"/>
      <c r="J53" s="8"/>
      <c r="K53" s="8"/>
      <c r="L53" s="8"/>
    </row>
    <row r="54" spans="1:12" ht="18" customHeight="1" x14ac:dyDescent="0.2">
      <c r="A54" s="8"/>
      <c r="B54" s="8"/>
      <c r="C54" s="8"/>
      <c r="D54" s="8"/>
      <c r="E54" s="8"/>
      <c r="F54" s="8"/>
      <c r="G54" s="6" t="str">
        <f t="shared" si="2"/>
        <v/>
      </c>
      <c r="H54" s="6" t="str">
        <f t="shared" si="3"/>
        <v/>
      </c>
      <c r="I54" s="8"/>
      <c r="J54" s="8"/>
      <c r="K54" s="8"/>
      <c r="L54" s="8"/>
    </row>
    <row r="55" spans="1:12" ht="18" customHeight="1" x14ac:dyDescent="0.2">
      <c r="A55" s="8"/>
      <c r="B55" s="8"/>
      <c r="C55" s="8"/>
      <c r="D55" s="8"/>
      <c r="E55" s="8"/>
      <c r="F55" s="8"/>
      <c r="G55" s="6" t="str">
        <f t="shared" si="2"/>
        <v/>
      </c>
      <c r="H55" s="6" t="str">
        <f t="shared" si="3"/>
        <v/>
      </c>
      <c r="I55" s="8"/>
      <c r="J55" s="8"/>
      <c r="K55" s="8"/>
      <c r="L55" s="8"/>
    </row>
    <row r="56" spans="1:12" ht="18" customHeight="1" x14ac:dyDescent="0.2">
      <c r="A56" s="8"/>
      <c r="B56" s="8"/>
      <c r="C56" s="8"/>
      <c r="D56" s="8"/>
      <c r="E56" s="8"/>
      <c r="F56" s="8"/>
      <c r="G56" s="6" t="str">
        <f t="shared" si="2"/>
        <v/>
      </c>
      <c r="H56" s="6" t="str">
        <f t="shared" si="3"/>
        <v/>
      </c>
      <c r="I56" s="8"/>
      <c r="J56" s="8"/>
      <c r="K56" s="8"/>
      <c r="L56" s="8"/>
    </row>
    <row r="57" spans="1:12" ht="18" customHeight="1" x14ac:dyDescent="0.2">
      <c r="A57" s="8"/>
      <c r="B57" s="8"/>
      <c r="C57" s="8"/>
      <c r="D57" s="8"/>
      <c r="E57" s="8"/>
      <c r="F57" s="8"/>
      <c r="G57" s="6" t="str">
        <f t="shared" si="2"/>
        <v/>
      </c>
      <c r="H57" s="6" t="str">
        <f t="shared" si="3"/>
        <v/>
      </c>
      <c r="I57" s="8"/>
      <c r="J57" s="8"/>
      <c r="K57" s="8"/>
      <c r="L57" s="8"/>
    </row>
    <row r="58" spans="1:12" ht="18" customHeight="1" x14ac:dyDescent="0.2">
      <c r="A58" s="8"/>
      <c r="B58" s="8"/>
      <c r="C58" s="8"/>
      <c r="D58" s="8"/>
      <c r="E58" s="8"/>
      <c r="F58" s="8"/>
      <c r="G58" s="6" t="str">
        <f t="shared" si="2"/>
        <v/>
      </c>
      <c r="H58" s="6" t="str">
        <f t="shared" si="3"/>
        <v/>
      </c>
      <c r="I58" s="8"/>
      <c r="J58" s="8"/>
      <c r="K58" s="8"/>
      <c r="L58" s="8"/>
    </row>
    <row r="59" spans="1:12" ht="18" customHeight="1" x14ac:dyDescent="0.2">
      <c r="A59" s="8"/>
      <c r="B59" s="8"/>
      <c r="C59" s="8"/>
      <c r="D59" s="8"/>
      <c r="E59" s="8"/>
      <c r="F59" s="8"/>
      <c r="G59" s="6" t="str">
        <f t="shared" si="2"/>
        <v/>
      </c>
      <c r="H59" s="6" t="str">
        <f t="shared" si="3"/>
        <v/>
      </c>
      <c r="I59" s="8"/>
      <c r="J59" s="8"/>
      <c r="K59" s="8"/>
      <c r="L59" s="8"/>
    </row>
    <row r="60" spans="1:12" ht="18" customHeight="1" x14ac:dyDescent="0.2">
      <c r="A60" s="8"/>
      <c r="B60" s="8"/>
      <c r="C60" s="8"/>
      <c r="D60" s="8"/>
      <c r="E60" s="8"/>
      <c r="F60" s="8"/>
      <c r="G60" s="6" t="str">
        <f t="shared" si="2"/>
        <v/>
      </c>
      <c r="H60" s="6" t="str">
        <f t="shared" si="3"/>
        <v/>
      </c>
      <c r="I60" s="8"/>
      <c r="J60" s="8"/>
      <c r="K60" s="8"/>
      <c r="L60" s="8"/>
    </row>
    <row r="61" spans="1:12" ht="18" customHeight="1" x14ac:dyDescent="0.2">
      <c r="A61" s="8"/>
      <c r="B61" s="8"/>
      <c r="C61" s="8"/>
      <c r="D61" s="8"/>
      <c r="E61" s="8"/>
      <c r="F61" s="8"/>
      <c r="G61" s="6" t="str">
        <f t="shared" si="2"/>
        <v/>
      </c>
      <c r="H61" s="6" t="str">
        <f t="shared" si="3"/>
        <v/>
      </c>
      <c r="I61" s="8"/>
      <c r="J61" s="8"/>
      <c r="K61" s="8"/>
      <c r="L61" s="8"/>
    </row>
    <row r="62" spans="1:12" ht="18" customHeight="1" x14ac:dyDescent="0.2">
      <c r="A62" s="8"/>
      <c r="B62" s="8"/>
      <c r="C62" s="8"/>
      <c r="D62" s="8"/>
      <c r="E62" s="8"/>
      <c r="F62" s="8"/>
      <c r="G62" s="6" t="str">
        <f t="shared" si="2"/>
        <v/>
      </c>
      <c r="H62" s="6" t="str">
        <f t="shared" si="3"/>
        <v/>
      </c>
      <c r="I62" s="8"/>
      <c r="J62" s="8"/>
      <c r="K62" s="8"/>
      <c r="L62" s="8"/>
    </row>
    <row r="63" spans="1:12" ht="18" customHeight="1" x14ac:dyDescent="0.2">
      <c r="A63" s="8"/>
      <c r="B63" s="8"/>
      <c r="C63" s="8"/>
      <c r="D63" s="8"/>
      <c r="E63" s="8"/>
      <c r="F63" s="8"/>
      <c r="G63" s="6" t="str">
        <f t="shared" si="2"/>
        <v/>
      </c>
      <c r="H63" s="6" t="str">
        <f t="shared" si="3"/>
        <v/>
      </c>
      <c r="I63" s="8"/>
      <c r="J63" s="8"/>
      <c r="K63" s="8"/>
      <c r="L63" s="8"/>
    </row>
    <row r="64" spans="1:12" ht="18" customHeight="1" x14ac:dyDescent="0.2">
      <c r="A64" s="8"/>
      <c r="B64" s="8"/>
      <c r="C64" s="8"/>
      <c r="D64" s="8"/>
      <c r="E64" s="8"/>
      <c r="F64" s="8"/>
      <c r="G64" s="6" t="str">
        <f t="shared" si="2"/>
        <v/>
      </c>
      <c r="H64" s="6" t="str">
        <f t="shared" si="3"/>
        <v/>
      </c>
      <c r="I64" s="8"/>
      <c r="J64" s="8"/>
      <c r="K64" s="8"/>
      <c r="L64" s="8"/>
    </row>
    <row r="65" spans="1:12" ht="18" customHeight="1" x14ac:dyDescent="0.2">
      <c r="A65" s="8"/>
      <c r="B65" s="8"/>
      <c r="C65" s="8"/>
      <c r="D65" s="8"/>
      <c r="E65" s="8"/>
      <c r="F65" s="8"/>
      <c r="G65" s="6" t="str">
        <f t="shared" si="2"/>
        <v/>
      </c>
      <c r="H65" s="6" t="str">
        <f t="shared" si="3"/>
        <v/>
      </c>
      <c r="I65" s="8"/>
      <c r="J65" s="8"/>
      <c r="K65" s="8"/>
      <c r="L65" s="8"/>
    </row>
    <row r="66" spans="1:12" ht="18" customHeight="1" x14ac:dyDescent="0.2">
      <c r="A66" s="8"/>
      <c r="B66" s="8"/>
      <c r="C66" s="8"/>
      <c r="D66" s="8"/>
      <c r="E66" s="8"/>
      <c r="F66" s="8"/>
      <c r="G66" s="6" t="str">
        <f t="shared" si="2"/>
        <v/>
      </c>
      <c r="H66" s="6" t="str">
        <f t="shared" si="3"/>
        <v/>
      </c>
      <c r="I66" s="8"/>
      <c r="J66" s="8"/>
      <c r="K66" s="8"/>
      <c r="L66" s="8"/>
    </row>
    <row r="67" spans="1:12" ht="18" customHeight="1" x14ac:dyDescent="0.2">
      <c r="A67" s="8"/>
      <c r="B67" s="8"/>
      <c r="C67" s="8"/>
      <c r="D67" s="8"/>
      <c r="E67" s="8"/>
      <c r="F67" s="8"/>
      <c r="G67" s="6" t="str">
        <f t="shared" si="2"/>
        <v/>
      </c>
      <c r="H67" s="6" t="str">
        <f t="shared" si="3"/>
        <v/>
      </c>
      <c r="I67" s="8"/>
      <c r="J67" s="8"/>
      <c r="K67" s="8"/>
      <c r="L67" s="8"/>
    </row>
    <row r="68" spans="1:12" ht="18" customHeight="1" x14ac:dyDescent="0.2">
      <c r="A68" s="8"/>
      <c r="B68" s="8"/>
      <c r="C68" s="8"/>
      <c r="D68" s="8"/>
      <c r="E68" s="8"/>
      <c r="F68" s="8"/>
      <c r="G68" s="6" t="str">
        <f t="shared" si="2"/>
        <v/>
      </c>
      <c r="H68" s="6" t="str">
        <f t="shared" si="3"/>
        <v/>
      </c>
      <c r="I68" s="8"/>
      <c r="J68" s="8"/>
      <c r="K68" s="8"/>
      <c r="L68" s="8"/>
    </row>
    <row r="69" spans="1:12" ht="18" customHeight="1" x14ac:dyDescent="0.2">
      <c r="A69" s="8"/>
      <c r="B69" s="8"/>
      <c r="C69" s="8"/>
      <c r="D69" s="8"/>
      <c r="E69" s="8"/>
      <c r="F69" s="8"/>
      <c r="G69" s="6" t="str">
        <f t="shared" ref="G69:G100" si="4">IF(A69="","",D69*F69)</f>
        <v/>
      </c>
      <c r="H69" s="6" t="str">
        <f t="shared" ref="H69:H78" si="5">IF(A69="","",F69-E69)</f>
        <v/>
      </c>
      <c r="I69" s="8"/>
      <c r="J69" s="8"/>
      <c r="K69" s="8"/>
      <c r="L69" s="8"/>
    </row>
    <row r="70" spans="1:12" ht="18" customHeight="1" x14ac:dyDescent="0.2">
      <c r="A70" s="8"/>
      <c r="B70" s="8"/>
      <c r="C70" s="8"/>
      <c r="D70" s="8"/>
      <c r="E70" s="8"/>
      <c r="F70" s="8"/>
      <c r="G70" s="6" t="str">
        <f t="shared" si="4"/>
        <v/>
      </c>
      <c r="H70" s="6" t="str">
        <f t="shared" si="5"/>
        <v/>
      </c>
      <c r="I70" s="8"/>
      <c r="J70" s="8"/>
      <c r="K70" s="8"/>
      <c r="L70" s="8"/>
    </row>
    <row r="71" spans="1:12" ht="18" customHeight="1" x14ac:dyDescent="0.2">
      <c r="A71" s="8"/>
      <c r="B71" s="8"/>
      <c r="C71" s="8"/>
      <c r="D71" s="8"/>
      <c r="E71" s="8"/>
      <c r="F71" s="8"/>
      <c r="G71" s="6" t="str">
        <f t="shared" si="4"/>
        <v/>
      </c>
      <c r="H71" s="6" t="str">
        <f t="shared" si="5"/>
        <v/>
      </c>
      <c r="I71" s="8"/>
      <c r="J71" s="8"/>
      <c r="K71" s="8"/>
      <c r="L71" s="8"/>
    </row>
    <row r="72" spans="1:12" ht="18" customHeight="1" x14ac:dyDescent="0.2">
      <c r="A72" s="8"/>
      <c r="B72" s="8"/>
      <c r="C72" s="8"/>
      <c r="D72" s="8"/>
      <c r="E72" s="8"/>
      <c r="F72" s="8"/>
      <c r="G72" s="6" t="str">
        <f t="shared" si="4"/>
        <v/>
      </c>
      <c r="H72" s="6" t="str">
        <f t="shared" si="5"/>
        <v/>
      </c>
      <c r="I72" s="8"/>
      <c r="J72" s="8"/>
      <c r="K72" s="8"/>
      <c r="L72" s="8"/>
    </row>
    <row r="73" spans="1:12" ht="18" customHeight="1" x14ac:dyDescent="0.2">
      <c r="A73" s="8"/>
      <c r="B73" s="8"/>
      <c r="C73" s="8"/>
      <c r="D73" s="8"/>
      <c r="E73" s="8"/>
      <c r="F73" s="8"/>
      <c r="G73" s="6" t="str">
        <f t="shared" si="4"/>
        <v/>
      </c>
      <c r="H73" s="6" t="str">
        <f t="shared" si="5"/>
        <v/>
      </c>
      <c r="I73" s="8"/>
      <c r="J73" s="8"/>
      <c r="K73" s="8"/>
      <c r="L73" s="8"/>
    </row>
    <row r="74" spans="1:12" ht="18" customHeight="1" x14ac:dyDescent="0.2">
      <c r="A74" s="8"/>
      <c r="B74" s="8"/>
      <c r="C74" s="8"/>
      <c r="D74" s="8"/>
      <c r="E74" s="8"/>
      <c r="F74" s="8"/>
      <c r="G74" s="6" t="str">
        <f t="shared" si="4"/>
        <v/>
      </c>
      <c r="H74" s="6" t="str">
        <f t="shared" si="5"/>
        <v/>
      </c>
      <c r="I74" s="8"/>
      <c r="J74" s="8"/>
      <c r="K74" s="8"/>
      <c r="L74" s="8"/>
    </row>
    <row r="75" spans="1:12" ht="18" customHeight="1" x14ac:dyDescent="0.2">
      <c r="A75" s="8"/>
      <c r="B75" s="8"/>
      <c r="C75" s="8"/>
      <c r="D75" s="8"/>
      <c r="E75" s="8"/>
      <c r="F75" s="8"/>
      <c r="G75" s="6" t="str">
        <f t="shared" si="4"/>
        <v/>
      </c>
      <c r="H75" s="6" t="str">
        <f t="shared" si="5"/>
        <v/>
      </c>
      <c r="I75" s="8"/>
      <c r="J75" s="8"/>
      <c r="K75" s="8"/>
      <c r="L75" s="8"/>
    </row>
    <row r="76" spans="1:12" ht="18" customHeight="1" x14ac:dyDescent="0.2">
      <c r="A76" s="8"/>
      <c r="B76" s="8"/>
      <c r="C76" s="8"/>
      <c r="D76" s="8"/>
      <c r="E76" s="8"/>
      <c r="F76" s="8"/>
      <c r="G76" s="6" t="str">
        <f t="shared" si="4"/>
        <v/>
      </c>
      <c r="H76" s="6" t="str">
        <f t="shared" si="5"/>
        <v/>
      </c>
      <c r="I76" s="8"/>
      <c r="J76" s="8"/>
      <c r="K76" s="8"/>
      <c r="L76" s="8"/>
    </row>
    <row r="77" spans="1:12" ht="18" customHeight="1" x14ac:dyDescent="0.2">
      <c r="A77" s="8"/>
      <c r="B77" s="8"/>
      <c r="C77" s="8"/>
      <c r="D77" s="8"/>
      <c r="E77" s="8"/>
      <c r="F77" s="8"/>
      <c r="G77" s="6" t="str">
        <f t="shared" si="4"/>
        <v/>
      </c>
      <c r="H77" s="6" t="str">
        <f t="shared" si="5"/>
        <v/>
      </c>
      <c r="I77" s="8"/>
      <c r="J77" s="8"/>
      <c r="K77" s="8"/>
      <c r="L77" s="8"/>
    </row>
    <row r="78" spans="1:12" ht="18" customHeight="1" x14ac:dyDescent="0.2">
      <c r="A78" s="8"/>
      <c r="B78" s="8"/>
      <c r="C78" s="8"/>
      <c r="D78" s="8"/>
      <c r="E78" s="8"/>
      <c r="F78" s="8"/>
      <c r="G78" s="6" t="str">
        <f t="shared" si="4"/>
        <v/>
      </c>
      <c r="H78" s="6" t="str">
        <f t="shared" si="5"/>
        <v/>
      </c>
      <c r="I78" s="8"/>
      <c r="J78" s="8"/>
      <c r="K78" s="8"/>
      <c r="L78" s="8"/>
    </row>
    <row r="79" spans="1:12" ht="18" customHeight="1" x14ac:dyDescent="0.2">
      <c r="A79" s="8"/>
      <c r="B79" s="8"/>
      <c r="C79" s="8"/>
      <c r="D79" s="8"/>
      <c r="E79" s="8"/>
      <c r="F79" s="8"/>
      <c r="G79" s="6"/>
      <c r="H79" s="6"/>
      <c r="I79" s="8"/>
      <c r="J79" s="8"/>
      <c r="K79" s="8"/>
      <c r="L79" s="8"/>
    </row>
  </sheetData>
  <mergeCells count="2">
    <mergeCell ref="A2:L2"/>
    <mergeCell ref="A1:L1"/>
  </mergeCells>
  <dataValidations count="1">
    <dataValidation type="list" allowBlank="1" sqref="L5:L79 D5:F79" xr:uid="{00000000-0002-0000-0400-000000000000}">
      <formula1>"1,2,3,4,5"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93669"/>
  </sheetPr>
  <dimension ref="A1:L89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2" width="12" customWidth="1"/>
    <col min="3" max="3" width="16" customWidth="1"/>
    <col min="4" max="4" width="22" customWidth="1"/>
    <col min="5" max="5" width="26" customWidth="1"/>
    <col min="6" max="7" width="24" customWidth="1"/>
    <col min="8" max="9" width="12" customWidth="1"/>
    <col min="10" max="11" width="14" customWidth="1"/>
    <col min="12" max="12" width="20" customWidth="1"/>
  </cols>
  <sheetData>
    <row r="1" spans="1:12" ht="24" customHeight="1" x14ac:dyDescent="0.2">
      <c r="A1" s="15" t="s">
        <v>120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9" customHeight="1" x14ac:dyDescent="0.2">
      <c r="A2" s="13" t="s">
        <v>121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4" spans="1:12" ht="32" customHeight="1" x14ac:dyDescent="0.2">
      <c r="A4" s="5" t="s">
        <v>34</v>
      </c>
      <c r="B4" s="5" t="s">
        <v>122</v>
      </c>
      <c r="C4" s="5" t="s">
        <v>123</v>
      </c>
      <c r="D4" s="5" t="s">
        <v>124</v>
      </c>
      <c r="E4" s="5" t="s">
        <v>125</v>
      </c>
      <c r="F4" s="5" t="s">
        <v>126</v>
      </c>
      <c r="G4" s="5" t="s">
        <v>127</v>
      </c>
      <c r="H4" s="5" t="s">
        <v>128</v>
      </c>
      <c r="I4" s="5" t="s">
        <v>129</v>
      </c>
      <c r="J4" s="5" t="s">
        <v>3</v>
      </c>
      <c r="K4" s="5" t="s">
        <v>36</v>
      </c>
      <c r="L4" s="5" t="s">
        <v>78</v>
      </c>
    </row>
    <row r="5" spans="1:12" ht="22" customHeight="1" x14ac:dyDescent="0.2">
      <c r="A5" s="8" t="s">
        <v>47</v>
      </c>
      <c r="B5" s="8" t="s">
        <v>130</v>
      </c>
      <c r="C5" s="8" t="s">
        <v>131</v>
      </c>
      <c r="D5" s="8" t="s">
        <v>109</v>
      </c>
      <c r="E5" s="8" t="s">
        <v>132</v>
      </c>
      <c r="F5" s="8" t="s">
        <v>133</v>
      </c>
      <c r="G5" s="8" t="s">
        <v>134</v>
      </c>
      <c r="H5" s="8">
        <v>4</v>
      </c>
      <c r="I5" s="8">
        <v>5</v>
      </c>
      <c r="J5" s="6">
        <f t="shared" ref="J5:J36" si="0">IF(A5="","",ROUND(AVERAGE(H5:I5),2))</f>
        <v>4.5</v>
      </c>
      <c r="K5" s="8" t="s">
        <v>49</v>
      </c>
      <c r="L5" s="8"/>
    </row>
    <row r="6" spans="1:12" ht="22" customHeight="1" x14ac:dyDescent="0.2">
      <c r="A6" s="8" t="s">
        <v>47</v>
      </c>
      <c r="B6" s="8" t="s">
        <v>135</v>
      </c>
      <c r="C6" s="8" t="s">
        <v>136</v>
      </c>
      <c r="D6" s="8" t="s">
        <v>111</v>
      </c>
      <c r="E6" s="8" t="s">
        <v>137</v>
      </c>
      <c r="F6" s="8" t="s">
        <v>138</v>
      </c>
      <c r="G6" s="8" t="s">
        <v>139</v>
      </c>
      <c r="H6" s="8">
        <v>4</v>
      </c>
      <c r="I6" s="8">
        <v>4</v>
      </c>
      <c r="J6" s="6">
        <f t="shared" si="0"/>
        <v>4</v>
      </c>
      <c r="K6" s="8" t="s">
        <v>49</v>
      </c>
      <c r="L6" s="8"/>
    </row>
    <row r="7" spans="1:12" ht="22" customHeight="1" x14ac:dyDescent="0.2">
      <c r="A7" s="8" t="s">
        <v>55</v>
      </c>
      <c r="B7" s="8" t="s">
        <v>140</v>
      </c>
      <c r="C7" s="8" t="s">
        <v>141</v>
      </c>
      <c r="D7" s="8" t="s">
        <v>114</v>
      </c>
      <c r="E7" s="8" t="s">
        <v>142</v>
      </c>
      <c r="F7" s="8" t="s">
        <v>143</v>
      </c>
      <c r="G7" s="8" t="s">
        <v>144</v>
      </c>
      <c r="H7" s="8">
        <v>5</v>
      </c>
      <c r="I7" s="8">
        <v>4</v>
      </c>
      <c r="J7" s="6">
        <f t="shared" si="0"/>
        <v>4.5</v>
      </c>
      <c r="K7" s="8" t="s">
        <v>57</v>
      </c>
      <c r="L7" s="8"/>
    </row>
    <row r="8" spans="1:12" ht="22" customHeight="1" x14ac:dyDescent="0.2">
      <c r="A8" s="8"/>
      <c r="B8" s="8"/>
      <c r="C8" s="8"/>
      <c r="D8" s="8"/>
      <c r="E8" s="8"/>
      <c r="F8" s="8"/>
      <c r="G8" s="8"/>
      <c r="H8" s="8"/>
      <c r="I8" s="8"/>
      <c r="J8" s="6" t="str">
        <f t="shared" si="0"/>
        <v/>
      </c>
      <c r="K8" s="8"/>
      <c r="L8" s="8"/>
    </row>
    <row r="9" spans="1:12" ht="22" customHeight="1" x14ac:dyDescent="0.2">
      <c r="A9" s="8"/>
      <c r="B9" s="8"/>
      <c r="C9" s="8"/>
      <c r="D9" s="8"/>
      <c r="E9" s="8"/>
      <c r="F9" s="8"/>
      <c r="G9" s="8"/>
      <c r="H9" s="8"/>
      <c r="I9" s="8"/>
      <c r="J9" s="6" t="str">
        <f t="shared" si="0"/>
        <v/>
      </c>
      <c r="K9" s="8"/>
      <c r="L9" s="8"/>
    </row>
    <row r="10" spans="1:12" ht="22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6" t="str">
        <f t="shared" si="0"/>
        <v/>
      </c>
      <c r="K10" s="8"/>
      <c r="L10" s="8"/>
    </row>
    <row r="11" spans="1:12" ht="22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6" t="str">
        <f t="shared" si="0"/>
        <v/>
      </c>
      <c r="K11" s="8"/>
      <c r="L11" s="8"/>
    </row>
    <row r="12" spans="1:12" ht="22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6" t="str">
        <f t="shared" si="0"/>
        <v/>
      </c>
      <c r="K12" s="8"/>
      <c r="L12" s="8"/>
    </row>
    <row r="13" spans="1:12" ht="22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6" t="str">
        <f t="shared" si="0"/>
        <v/>
      </c>
      <c r="K13" s="8"/>
      <c r="L13" s="8"/>
    </row>
    <row r="14" spans="1:12" ht="22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6" t="str">
        <f t="shared" si="0"/>
        <v/>
      </c>
      <c r="K14" s="8"/>
      <c r="L14" s="8"/>
    </row>
    <row r="15" spans="1:12" ht="22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6" t="str">
        <f t="shared" si="0"/>
        <v/>
      </c>
      <c r="K15" s="8"/>
      <c r="L15" s="8"/>
    </row>
    <row r="16" spans="1:12" ht="22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6" t="str">
        <f t="shared" si="0"/>
        <v/>
      </c>
      <c r="K16" s="8"/>
      <c r="L16" s="8"/>
    </row>
    <row r="17" spans="1:12" ht="22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6" t="str">
        <f t="shared" si="0"/>
        <v/>
      </c>
      <c r="K17" s="8"/>
      <c r="L17" s="8"/>
    </row>
    <row r="18" spans="1:12" ht="22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6" t="str">
        <f t="shared" si="0"/>
        <v/>
      </c>
      <c r="K18" s="8"/>
      <c r="L18" s="8"/>
    </row>
    <row r="19" spans="1:12" ht="22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6" t="str">
        <f t="shared" si="0"/>
        <v/>
      </c>
      <c r="K19" s="8"/>
      <c r="L19" s="8"/>
    </row>
    <row r="20" spans="1:12" ht="22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6" t="str">
        <f t="shared" si="0"/>
        <v/>
      </c>
      <c r="K20" s="8"/>
      <c r="L20" s="8"/>
    </row>
    <row r="21" spans="1:12" ht="22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6" t="str">
        <f t="shared" si="0"/>
        <v/>
      </c>
      <c r="K21" s="8"/>
      <c r="L21" s="8"/>
    </row>
    <row r="22" spans="1:12" ht="22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6" t="str">
        <f t="shared" si="0"/>
        <v/>
      </c>
      <c r="K22" s="8"/>
      <c r="L22" s="8"/>
    </row>
    <row r="23" spans="1:12" ht="22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6" t="str">
        <f t="shared" si="0"/>
        <v/>
      </c>
      <c r="K23" s="8"/>
      <c r="L23" s="8"/>
    </row>
    <row r="24" spans="1:12" ht="22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6" t="str">
        <f t="shared" si="0"/>
        <v/>
      </c>
      <c r="K24" s="8"/>
      <c r="L24" s="8"/>
    </row>
    <row r="25" spans="1:12" ht="22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6" t="str">
        <f t="shared" si="0"/>
        <v/>
      </c>
      <c r="K25" s="8"/>
      <c r="L25" s="8"/>
    </row>
    <row r="26" spans="1:12" ht="22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6" t="str">
        <f t="shared" si="0"/>
        <v/>
      </c>
      <c r="K26" s="8"/>
      <c r="L26" s="8"/>
    </row>
    <row r="27" spans="1:12" ht="22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6" t="str">
        <f t="shared" si="0"/>
        <v/>
      </c>
      <c r="K27" s="8"/>
      <c r="L27" s="8"/>
    </row>
    <row r="28" spans="1:12" ht="22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6" t="str">
        <f t="shared" si="0"/>
        <v/>
      </c>
      <c r="K28" s="8"/>
      <c r="L28" s="8"/>
    </row>
    <row r="29" spans="1:12" ht="22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6" t="str">
        <f t="shared" si="0"/>
        <v/>
      </c>
      <c r="K29" s="8"/>
      <c r="L29" s="8"/>
    </row>
    <row r="30" spans="1:12" ht="22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6" t="str">
        <f t="shared" si="0"/>
        <v/>
      </c>
      <c r="K30" s="8"/>
      <c r="L30" s="8"/>
    </row>
    <row r="31" spans="1:12" ht="22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6" t="str">
        <f t="shared" si="0"/>
        <v/>
      </c>
      <c r="K31" s="8"/>
      <c r="L31" s="8"/>
    </row>
    <row r="32" spans="1:12" ht="22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6" t="str">
        <f t="shared" si="0"/>
        <v/>
      </c>
      <c r="K32" s="8"/>
      <c r="L32" s="8"/>
    </row>
    <row r="33" spans="1:12" ht="22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6" t="str">
        <f t="shared" si="0"/>
        <v/>
      </c>
      <c r="K33" s="8"/>
      <c r="L33" s="8"/>
    </row>
    <row r="34" spans="1:12" ht="22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6" t="str">
        <f t="shared" si="0"/>
        <v/>
      </c>
      <c r="K34" s="8"/>
      <c r="L34" s="8"/>
    </row>
    <row r="35" spans="1:12" ht="22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6" t="str">
        <f t="shared" si="0"/>
        <v/>
      </c>
      <c r="K35" s="8"/>
      <c r="L35" s="8"/>
    </row>
    <row r="36" spans="1:12" ht="22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6" t="str">
        <f t="shared" si="0"/>
        <v/>
      </c>
      <c r="K36" s="8"/>
      <c r="L36" s="8"/>
    </row>
    <row r="37" spans="1:12" ht="22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6" t="str">
        <f t="shared" ref="J37:J68" si="1">IF(A37="","",ROUND(AVERAGE(H37:I37),2))</f>
        <v/>
      </c>
      <c r="K37" s="8"/>
      <c r="L37" s="8"/>
    </row>
    <row r="38" spans="1:12" ht="22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6" t="str">
        <f t="shared" si="1"/>
        <v/>
      </c>
      <c r="K38" s="8"/>
      <c r="L38" s="8"/>
    </row>
    <row r="39" spans="1:12" ht="22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6" t="str">
        <f t="shared" si="1"/>
        <v/>
      </c>
      <c r="K39" s="8"/>
      <c r="L39" s="8"/>
    </row>
    <row r="40" spans="1:12" ht="22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6" t="str">
        <f t="shared" si="1"/>
        <v/>
      </c>
      <c r="K40" s="8"/>
      <c r="L40" s="8"/>
    </row>
    <row r="41" spans="1:12" ht="22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6" t="str">
        <f t="shared" si="1"/>
        <v/>
      </c>
      <c r="K41" s="8"/>
      <c r="L41" s="8"/>
    </row>
    <row r="42" spans="1:12" ht="22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6" t="str">
        <f t="shared" si="1"/>
        <v/>
      </c>
      <c r="K42" s="8"/>
      <c r="L42" s="8"/>
    </row>
    <row r="43" spans="1:12" ht="22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6" t="str">
        <f t="shared" si="1"/>
        <v/>
      </c>
      <c r="K43" s="8"/>
      <c r="L43" s="8"/>
    </row>
    <row r="44" spans="1:12" ht="22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6" t="str">
        <f t="shared" si="1"/>
        <v/>
      </c>
      <c r="K44" s="8"/>
      <c r="L44" s="8"/>
    </row>
    <row r="45" spans="1:12" ht="22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6" t="str">
        <f t="shared" si="1"/>
        <v/>
      </c>
      <c r="K45" s="8"/>
      <c r="L45" s="8"/>
    </row>
    <row r="46" spans="1:12" ht="22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6" t="str">
        <f t="shared" si="1"/>
        <v/>
      </c>
      <c r="K46" s="8"/>
      <c r="L46" s="8"/>
    </row>
    <row r="47" spans="1:12" ht="22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6" t="str">
        <f t="shared" si="1"/>
        <v/>
      </c>
      <c r="K47" s="8"/>
      <c r="L47" s="8"/>
    </row>
    <row r="48" spans="1:12" ht="22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6" t="str">
        <f t="shared" si="1"/>
        <v/>
      </c>
      <c r="K48" s="8"/>
      <c r="L48" s="8"/>
    </row>
    <row r="49" spans="1:12" ht="22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6" t="str">
        <f t="shared" si="1"/>
        <v/>
      </c>
      <c r="K49" s="8"/>
      <c r="L49" s="8"/>
    </row>
    <row r="50" spans="1:12" ht="22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6" t="str">
        <f t="shared" si="1"/>
        <v/>
      </c>
      <c r="K50" s="8"/>
      <c r="L50" s="8"/>
    </row>
    <row r="51" spans="1:12" ht="22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6" t="str">
        <f t="shared" si="1"/>
        <v/>
      </c>
      <c r="K51" s="8"/>
      <c r="L51" s="8"/>
    </row>
    <row r="52" spans="1:12" ht="22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6" t="str">
        <f t="shared" si="1"/>
        <v/>
      </c>
      <c r="K52" s="8"/>
      <c r="L52" s="8"/>
    </row>
    <row r="53" spans="1:12" ht="22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6" t="str">
        <f t="shared" si="1"/>
        <v/>
      </c>
      <c r="K53" s="8"/>
      <c r="L53" s="8"/>
    </row>
    <row r="54" spans="1:12" ht="22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6" t="str">
        <f t="shared" si="1"/>
        <v/>
      </c>
      <c r="K54" s="8"/>
      <c r="L54" s="8"/>
    </row>
    <row r="55" spans="1:12" ht="22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6" t="str">
        <f t="shared" si="1"/>
        <v/>
      </c>
      <c r="K55" s="8"/>
      <c r="L55" s="8"/>
    </row>
    <row r="56" spans="1:12" ht="22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6" t="str">
        <f t="shared" si="1"/>
        <v/>
      </c>
      <c r="K56" s="8"/>
      <c r="L56" s="8"/>
    </row>
    <row r="57" spans="1:12" ht="22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6" t="str">
        <f t="shared" si="1"/>
        <v/>
      </c>
      <c r="K57" s="8"/>
      <c r="L57" s="8"/>
    </row>
    <row r="58" spans="1:12" ht="22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6" t="str">
        <f t="shared" si="1"/>
        <v/>
      </c>
      <c r="K58" s="8"/>
      <c r="L58" s="8"/>
    </row>
    <row r="59" spans="1:12" ht="22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6" t="str">
        <f t="shared" si="1"/>
        <v/>
      </c>
      <c r="K59" s="8"/>
      <c r="L59" s="8"/>
    </row>
    <row r="60" spans="1:12" ht="22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6" t="str">
        <f t="shared" si="1"/>
        <v/>
      </c>
      <c r="K60" s="8"/>
      <c r="L60" s="8"/>
    </row>
    <row r="61" spans="1:12" ht="22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6" t="str">
        <f t="shared" si="1"/>
        <v/>
      </c>
      <c r="K61" s="8"/>
      <c r="L61" s="8"/>
    </row>
    <row r="62" spans="1:12" ht="22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6" t="str">
        <f t="shared" si="1"/>
        <v/>
      </c>
      <c r="K62" s="8"/>
      <c r="L62" s="8"/>
    </row>
    <row r="63" spans="1:12" ht="22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6" t="str">
        <f t="shared" si="1"/>
        <v/>
      </c>
      <c r="K63" s="8"/>
      <c r="L63" s="8"/>
    </row>
    <row r="64" spans="1:12" ht="22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6" t="str">
        <f t="shared" si="1"/>
        <v/>
      </c>
      <c r="K64" s="8"/>
      <c r="L64" s="8"/>
    </row>
    <row r="65" spans="1:12" ht="22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6" t="str">
        <f t="shared" si="1"/>
        <v/>
      </c>
      <c r="K65" s="8"/>
      <c r="L65" s="8"/>
    </row>
    <row r="66" spans="1:12" ht="22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6" t="str">
        <f t="shared" si="1"/>
        <v/>
      </c>
      <c r="K66" s="8"/>
      <c r="L66" s="8"/>
    </row>
    <row r="67" spans="1:12" ht="22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6" t="str">
        <f t="shared" si="1"/>
        <v/>
      </c>
      <c r="K67" s="8"/>
      <c r="L67" s="8"/>
    </row>
    <row r="68" spans="1:12" ht="22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6" t="str">
        <f t="shared" si="1"/>
        <v/>
      </c>
      <c r="K68" s="8"/>
      <c r="L68" s="8"/>
    </row>
    <row r="69" spans="1:12" ht="22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6" t="str">
        <f t="shared" ref="J69:J100" si="2">IF(A69="","",ROUND(AVERAGE(H69:I69),2))</f>
        <v/>
      </c>
      <c r="K69" s="8"/>
      <c r="L69" s="8"/>
    </row>
    <row r="70" spans="1:12" ht="22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6" t="str">
        <f t="shared" si="2"/>
        <v/>
      </c>
      <c r="K70" s="8"/>
      <c r="L70" s="8"/>
    </row>
    <row r="71" spans="1:12" ht="22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6" t="str">
        <f t="shared" si="2"/>
        <v/>
      </c>
      <c r="K71" s="8"/>
      <c r="L71" s="8"/>
    </row>
    <row r="72" spans="1:12" ht="22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6" t="str">
        <f t="shared" si="2"/>
        <v/>
      </c>
      <c r="K72" s="8"/>
      <c r="L72" s="8"/>
    </row>
    <row r="73" spans="1:12" ht="22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6" t="str">
        <f t="shared" si="2"/>
        <v/>
      </c>
      <c r="K73" s="8"/>
      <c r="L73" s="8"/>
    </row>
    <row r="74" spans="1:12" ht="22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6" t="str">
        <f t="shared" si="2"/>
        <v/>
      </c>
      <c r="K74" s="8"/>
      <c r="L74" s="8"/>
    </row>
    <row r="75" spans="1:12" ht="22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6" t="str">
        <f t="shared" si="2"/>
        <v/>
      </c>
      <c r="K75" s="8"/>
      <c r="L75" s="8"/>
    </row>
    <row r="76" spans="1:12" ht="22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6" t="str">
        <f t="shared" si="2"/>
        <v/>
      </c>
      <c r="K76" s="8"/>
      <c r="L76" s="8"/>
    </row>
    <row r="77" spans="1:12" ht="22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6" t="str">
        <f t="shared" si="2"/>
        <v/>
      </c>
      <c r="K77" s="8"/>
      <c r="L77" s="8"/>
    </row>
    <row r="78" spans="1:12" ht="22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6" t="str">
        <f t="shared" si="2"/>
        <v/>
      </c>
      <c r="K78" s="8"/>
      <c r="L78" s="8"/>
    </row>
    <row r="79" spans="1:12" ht="22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6" t="str">
        <f t="shared" si="2"/>
        <v/>
      </c>
      <c r="K79" s="8"/>
      <c r="L79" s="8"/>
    </row>
    <row r="80" spans="1:12" ht="22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6" t="str">
        <f t="shared" si="2"/>
        <v/>
      </c>
      <c r="K80" s="8"/>
      <c r="L80" s="8"/>
    </row>
    <row r="81" spans="1:12" ht="22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6" t="str">
        <f t="shared" si="2"/>
        <v/>
      </c>
      <c r="K81" s="8"/>
      <c r="L81" s="8"/>
    </row>
    <row r="82" spans="1:12" ht="22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6" t="str">
        <f t="shared" si="2"/>
        <v/>
      </c>
      <c r="K82" s="8"/>
      <c r="L82" s="8"/>
    </row>
    <row r="83" spans="1:12" ht="22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6" t="str">
        <f t="shared" si="2"/>
        <v/>
      </c>
      <c r="K83" s="8"/>
      <c r="L83" s="8"/>
    </row>
    <row r="84" spans="1:12" ht="22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6" t="str">
        <f t="shared" si="2"/>
        <v/>
      </c>
      <c r="K84" s="8"/>
      <c r="L84" s="8"/>
    </row>
    <row r="85" spans="1:12" ht="22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6" t="str">
        <f t="shared" si="2"/>
        <v/>
      </c>
      <c r="K85" s="8"/>
      <c r="L85" s="8"/>
    </row>
    <row r="86" spans="1:12" ht="22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6" t="str">
        <f t="shared" si="2"/>
        <v/>
      </c>
      <c r="K86" s="8"/>
      <c r="L86" s="8"/>
    </row>
    <row r="87" spans="1:12" ht="22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6" t="str">
        <f t="shared" si="2"/>
        <v/>
      </c>
      <c r="K87" s="8"/>
      <c r="L87" s="8"/>
    </row>
    <row r="88" spans="1:12" ht="22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6" t="str">
        <f t="shared" si="2"/>
        <v/>
      </c>
      <c r="K88" s="8"/>
      <c r="L88" s="8"/>
    </row>
    <row r="89" spans="1:12" ht="18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6"/>
      <c r="K89" s="8"/>
      <c r="L89" s="8"/>
    </row>
  </sheetData>
  <mergeCells count="2">
    <mergeCell ref="A2:L2"/>
    <mergeCell ref="A1:L1"/>
  </mergeCells>
  <dataValidations count="1">
    <dataValidation type="list" allowBlank="1" sqref="H5:I89" xr:uid="{00000000-0002-0000-0500-000000000000}">
      <formula1>"1,2,3,4,5"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93669"/>
  </sheetPr>
  <dimension ref="A1:J8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2" width="12" customWidth="1"/>
    <col min="3" max="3" width="26" customWidth="1"/>
    <col min="4" max="4" width="16" customWidth="1"/>
    <col min="5" max="5" width="10" customWidth="1"/>
    <col min="6" max="6" width="14" customWidth="1"/>
    <col min="7" max="7" width="16" customWidth="1"/>
    <col min="8" max="8" width="14" customWidth="1"/>
    <col min="9" max="9" width="34" customWidth="1"/>
    <col min="10" max="10" width="14" customWidth="1"/>
  </cols>
  <sheetData>
    <row r="1" spans="1:10" ht="24" customHeight="1" x14ac:dyDescent="0.2">
      <c r="A1" s="15" t="s">
        <v>145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3" t="s">
        <v>146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32" customHeight="1" x14ac:dyDescent="0.2">
      <c r="A4" s="5" t="s">
        <v>34</v>
      </c>
      <c r="B4" s="5" t="s">
        <v>122</v>
      </c>
      <c r="C4" s="5" t="s">
        <v>147</v>
      </c>
      <c r="D4" s="5" t="s">
        <v>148</v>
      </c>
      <c r="E4" s="5" t="s">
        <v>149</v>
      </c>
      <c r="F4" s="5" t="s">
        <v>150</v>
      </c>
      <c r="G4" s="5" t="s">
        <v>151</v>
      </c>
      <c r="H4" s="5" t="s">
        <v>152</v>
      </c>
      <c r="I4" s="5" t="s">
        <v>153</v>
      </c>
      <c r="J4" s="5" t="s">
        <v>36</v>
      </c>
    </row>
    <row r="5" spans="1:10" ht="28" customHeight="1" x14ac:dyDescent="0.2">
      <c r="A5" s="8" t="s">
        <v>47</v>
      </c>
      <c r="B5" s="8" t="s">
        <v>154</v>
      </c>
      <c r="C5" s="8" t="s">
        <v>155</v>
      </c>
      <c r="D5" s="8" t="s">
        <v>156</v>
      </c>
      <c r="E5" s="8">
        <v>4</v>
      </c>
      <c r="F5" s="8">
        <v>5</v>
      </c>
      <c r="G5" s="8">
        <v>4</v>
      </c>
      <c r="H5" s="8">
        <v>3</v>
      </c>
      <c r="I5" s="8" t="s">
        <v>157</v>
      </c>
      <c r="J5" s="8" t="s">
        <v>49</v>
      </c>
    </row>
    <row r="6" spans="1:10" ht="28" customHeight="1" x14ac:dyDescent="0.2">
      <c r="A6" s="8" t="s">
        <v>55</v>
      </c>
      <c r="B6" s="8" t="s">
        <v>158</v>
      </c>
      <c r="C6" s="8" t="s">
        <v>159</v>
      </c>
      <c r="D6" s="8" t="s">
        <v>160</v>
      </c>
      <c r="E6" s="8">
        <v>3</v>
      </c>
      <c r="F6" s="8">
        <v>4</v>
      </c>
      <c r="G6" s="8">
        <v>2</v>
      </c>
      <c r="H6" s="8">
        <v>3</v>
      </c>
      <c r="I6" s="8" t="s">
        <v>161</v>
      </c>
      <c r="J6" s="8" t="s">
        <v>57</v>
      </c>
    </row>
    <row r="7" spans="1:10" ht="28" customHeight="1" x14ac:dyDescent="0.2">
      <c r="A7" s="8" t="s">
        <v>62</v>
      </c>
      <c r="B7" s="8" t="s">
        <v>162</v>
      </c>
      <c r="C7" s="8" t="s">
        <v>163</v>
      </c>
      <c r="D7" s="8" t="s">
        <v>164</v>
      </c>
      <c r="E7" s="8">
        <v>4</v>
      </c>
      <c r="F7" s="8">
        <v>4</v>
      </c>
      <c r="G7" s="8">
        <v>4</v>
      </c>
      <c r="H7" s="8">
        <v>3</v>
      </c>
      <c r="I7" s="8" t="s">
        <v>165</v>
      </c>
      <c r="J7" s="8" t="s">
        <v>64</v>
      </c>
    </row>
    <row r="8" spans="1:10" ht="18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 ht="18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8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8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ht="18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8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18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8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18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18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18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18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18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0" ht="18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spans="1:10" ht="18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</row>
    <row r="24" spans="1:10" ht="18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0" ht="18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ht="18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8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0" ht="18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0" ht="18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ht="18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0" ht="18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</row>
    <row r="32" spans="1:10" ht="18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spans="1:10" ht="18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</row>
    <row r="34" spans="1:10" ht="18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8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8"/>
    </row>
    <row r="36" spans="1:10" ht="18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</row>
    <row r="37" spans="1:10" ht="18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</row>
    <row r="38" spans="1:10" ht="18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8"/>
    </row>
    <row r="39" spans="1:10" ht="18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0" ht="18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0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</row>
    <row r="43" spans="1:10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ht="18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ht="18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ht="18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8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ht="18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8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8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10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8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10" ht="18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18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</row>
    <row r="56" spans="1:10" ht="18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pans="1:10" ht="18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18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pans="1:10" ht="18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10" ht="18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8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pans="1:10" ht="18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pans="1:10" ht="18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8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8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pans="1:10" ht="18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8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10" ht="18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10" ht="18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10" ht="18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8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10" ht="18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10" ht="18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10" ht="18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10" ht="18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10" ht="18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pans="1:10" ht="18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pans="1:10" ht="18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pans="1:10" ht="18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pans="1:10" ht="18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1:10" ht="18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pans="1:10" ht="18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pans="1:10" ht="18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ht="18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</row>
  </sheetData>
  <mergeCells count="2">
    <mergeCell ref="A1:J1"/>
    <mergeCell ref="A2:J2"/>
  </mergeCells>
  <dataValidations count="1">
    <dataValidation type="list" allowBlank="1" sqref="E5:H84" xr:uid="{00000000-0002-0000-0600-000000000000}">
      <formula1>"1,2,3,4,5"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93669"/>
  </sheetPr>
  <dimension ref="A1:J69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1" width="12" customWidth="1"/>
    <col min="2" max="2" width="28" customWidth="1"/>
    <col min="3" max="3" width="18" customWidth="1"/>
    <col min="4" max="4" width="14" customWidth="1"/>
    <col min="5" max="5" width="24" customWidth="1"/>
    <col min="6" max="6" width="22" customWidth="1"/>
    <col min="7" max="7" width="12" customWidth="1"/>
    <col min="8" max="8" width="14" customWidth="1"/>
    <col min="9" max="9" width="20" customWidth="1"/>
  </cols>
  <sheetData>
    <row r="1" spans="1:10" ht="24" customHeight="1" x14ac:dyDescent="0.2">
      <c r="A1" s="15" t="s">
        <v>166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9" customHeight="1" x14ac:dyDescent="0.2">
      <c r="A2" s="13" t="s">
        <v>167</v>
      </c>
      <c r="B2" s="14"/>
      <c r="C2" s="14"/>
      <c r="D2" s="14"/>
      <c r="E2" s="14"/>
      <c r="F2" s="14"/>
      <c r="G2" s="14"/>
      <c r="H2" s="14"/>
      <c r="I2" s="14"/>
      <c r="J2" s="14"/>
    </row>
    <row r="4" spans="1:10" ht="32" customHeight="1" x14ac:dyDescent="0.2">
      <c r="A4" s="5" t="s">
        <v>34</v>
      </c>
      <c r="B4" s="5" t="s">
        <v>168</v>
      </c>
      <c r="C4" s="5" t="s">
        <v>169</v>
      </c>
      <c r="D4" s="5" t="s">
        <v>170</v>
      </c>
      <c r="E4" s="5" t="s">
        <v>171</v>
      </c>
      <c r="F4" s="5" t="s">
        <v>172</v>
      </c>
      <c r="G4" s="5" t="s">
        <v>122</v>
      </c>
      <c r="H4" s="5" t="s">
        <v>36</v>
      </c>
      <c r="I4" s="5" t="s">
        <v>78</v>
      </c>
    </row>
    <row r="5" spans="1:10" ht="22" customHeight="1" x14ac:dyDescent="0.2">
      <c r="A5" s="8" t="s">
        <v>47</v>
      </c>
      <c r="B5" s="8" t="s">
        <v>173</v>
      </c>
      <c r="C5" s="8" t="s">
        <v>174</v>
      </c>
      <c r="D5" s="8">
        <v>4</v>
      </c>
      <c r="E5" s="8" t="s">
        <v>18</v>
      </c>
      <c r="F5" s="8" t="s">
        <v>175</v>
      </c>
      <c r="G5" s="8" t="s">
        <v>162</v>
      </c>
      <c r="H5" s="8" t="s">
        <v>49</v>
      </c>
      <c r="I5" s="8"/>
      <c r="J5" s="9"/>
    </row>
    <row r="6" spans="1:10" ht="22" customHeight="1" x14ac:dyDescent="0.2">
      <c r="A6" s="8" t="s">
        <v>55</v>
      </c>
      <c r="B6" s="8" t="s">
        <v>176</v>
      </c>
      <c r="C6" s="8" t="s">
        <v>174</v>
      </c>
      <c r="D6" s="8">
        <v>4</v>
      </c>
      <c r="E6" s="8" t="s">
        <v>177</v>
      </c>
      <c r="F6" s="8" t="s">
        <v>178</v>
      </c>
      <c r="G6" s="8" t="s">
        <v>158</v>
      </c>
      <c r="H6" s="8" t="s">
        <v>57</v>
      </c>
      <c r="I6" s="8"/>
      <c r="J6" s="9"/>
    </row>
    <row r="7" spans="1:10" ht="28" customHeight="1" x14ac:dyDescent="0.2">
      <c r="A7" s="8" t="s">
        <v>62</v>
      </c>
      <c r="B7" s="8" t="s">
        <v>179</v>
      </c>
      <c r="C7" s="8" t="s">
        <v>180</v>
      </c>
      <c r="D7" s="8">
        <v>5</v>
      </c>
      <c r="E7" s="8" t="s">
        <v>22</v>
      </c>
      <c r="F7" s="8" t="s">
        <v>181</v>
      </c>
      <c r="G7" s="8" t="s">
        <v>182</v>
      </c>
      <c r="H7" s="8" t="s">
        <v>64</v>
      </c>
      <c r="I7" s="8"/>
      <c r="J7" s="9"/>
    </row>
    <row r="8" spans="1:10" ht="18" customHeight="1" x14ac:dyDescent="0.2">
      <c r="A8" s="8"/>
      <c r="B8" s="8"/>
      <c r="C8" s="8"/>
      <c r="D8" s="8"/>
      <c r="E8" s="8"/>
      <c r="F8" s="8"/>
      <c r="G8" s="8"/>
      <c r="H8" s="8"/>
      <c r="I8" s="8"/>
      <c r="J8" s="9"/>
    </row>
    <row r="9" spans="1:10" ht="18" customHeight="1" x14ac:dyDescent="0.2">
      <c r="A9" s="8"/>
      <c r="B9" s="8"/>
      <c r="C9" s="8"/>
      <c r="D9" s="8"/>
      <c r="E9" s="8"/>
      <c r="F9" s="8"/>
      <c r="G9" s="8"/>
      <c r="H9" s="8"/>
      <c r="I9" s="8"/>
      <c r="J9" s="9"/>
    </row>
    <row r="10" spans="1:10" ht="18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9"/>
    </row>
    <row r="11" spans="1:10" ht="18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9"/>
    </row>
    <row r="12" spans="1:10" ht="18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9"/>
    </row>
    <row r="13" spans="1:10" ht="18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9"/>
    </row>
    <row r="14" spans="1:10" ht="18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9"/>
    </row>
    <row r="15" spans="1:10" ht="18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9"/>
    </row>
    <row r="16" spans="1:10" ht="18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9"/>
    </row>
    <row r="17" spans="1:10" ht="18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9"/>
    </row>
    <row r="18" spans="1:10" ht="18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9"/>
    </row>
    <row r="19" spans="1:10" ht="18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9"/>
    </row>
    <row r="20" spans="1:10" ht="18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9"/>
    </row>
    <row r="21" spans="1:10" ht="18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9"/>
    </row>
    <row r="22" spans="1:10" ht="18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9"/>
    </row>
    <row r="23" spans="1:10" ht="18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9"/>
    </row>
    <row r="24" spans="1:10" ht="18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9"/>
    </row>
    <row r="25" spans="1:10" ht="18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9"/>
    </row>
    <row r="26" spans="1:10" ht="18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9"/>
    </row>
    <row r="27" spans="1:10" ht="18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9"/>
    </row>
    <row r="28" spans="1:10" ht="18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9"/>
    </row>
    <row r="29" spans="1:10" ht="18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9"/>
    </row>
    <row r="30" spans="1:10" ht="18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9"/>
    </row>
    <row r="31" spans="1:10" ht="18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9"/>
    </row>
    <row r="32" spans="1:10" ht="18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9"/>
    </row>
    <row r="33" spans="1:10" ht="18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9"/>
    </row>
    <row r="34" spans="1:10" ht="18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9"/>
    </row>
    <row r="35" spans="1:10" ht="18" customHeight="1" x14ac:dyDescent="0.2">
      <c r="A35" s="8"/>
      <c r="B35" s="8"/>
      <c r="C35" s="8"/>
      <c r="D35" s="8"/>
      <c r="E35" s="8"/>
      <c r="F35" s="8"/>
      <c r="G35" s="8"/>
      <c r="H35" s="8"/>
      <c r="I35" s="8"/>
      <c r="J35" s="9"/>
    </row>
    <row r="36" spans="1:10" ht="18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9"/>
    </row>
    <row r="37" spans="1:10" ht="18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9"/>
    </row>
    <row r="38" spans="1:10" ht="18" customHeight="1" x14ac:dyDescent="0.2">
      <c r="A38" s="8"/>
      <c r="B38" s="8"/>
      <c r="C38" s="8"/>
      <c r="D38" s="8"/>
      <c r="E38" s="8"/>
      <c r="F38" s="8"/>
      <c r="G38" s="8"/>
      <c r="H38" s="8"/>
      <c r="I38" s="8"/>
      <c r="J38" s="9"/>
    </row>
    <row r="39" spans="1:10" ht="18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9"/>
    </row>
    <row r="40" spans="1:10" ht="18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9"/>
    </row>
    <row r="41" spans="1:10" ht="18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9"/>
    </row>
    <row r="42" spans="1:10" ht="18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9"/>
    </row>
    <row r="43" spans="1:10" ht="18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9"/>
    </row>
    <row r="44" spans="1:10" ht="18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9"/>
    </row>
    <row r="45" spans="1:10" ht="18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9"/>
    </row>
    <row r="46" spans="1:10" ht="18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9"/>
    </row>
    <row r="47" spans="1:10" ht="18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9"/>
    </row>
    <row r="48" spans="1:10" ht="18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9"/>
    </row>
    <row r="49" spans="1:10" ht="18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9"/>
    </row>
    <row r="50" spans="1:10" ht="18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9"/>
    </row>
    <row r="51" spans="1:10" ht="18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9"/>
    </row>
    <row r="52" spans="1:10" ht="18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9"/>
    </row>
    <row r="53" spans="1:10" ht="18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9"/>
    </row>
    <row r="54" spans="1:10" ht="18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9"/>
    </row>
    <row r="55" spans="1:10" ht="18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9"/>
    </row>
    <row r="56" spans="1:10" ht="18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9"/>
    </row>
    <row r="57" spans="1:10" ht="18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9"/>
    </row>
    <row r="58" spans="1:10" ht="18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9"/>
    </row>
    <row r="59" spans="1:10" ht="18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9"/>
    </row>
    <row r="60" spans="1:10" ht="18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9"/>
    </row>
    <row r="61" spans="1:10" ht="18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9"/>
    </row>
    <row r="62" spans="1:10" ht="18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9"/>
    </row>
    <row r="63" spans="1:10" ht="18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9"/>
    </row>
    <row r="64" spans="1:10" ht="18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9"/>
    </row>
    <row r="65" spans="1:10" ht="18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9"/>
    </row>
    <row r="66" spans="1:10" ht="18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9"/>
    </row>
    <row r="67" spans="1:10" ht="18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9"/>
    </row>
    <row r="68" spans="1:10" ht="18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9"/>
    </row>
    <row r="69" spans="1:10" ht="18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9"/>
    </row>
  </sheetData>
  <mergeCells count="2">
    <mergeCell ref="A1:J1"/>
    <mergeCell ref="A2:J2"/>
  </mergeCells>
  <dataValidations count="1">
    <dataValidation type="list" allowBlank="1" sqref="D5:D69" xr:uid="{00000000-0002-0000-0700-000000000000}">
      <formula1>"1,2,3,4,5"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93669"/>
  </sheetPr>
  <dimension ref="A1:K24"/>
  <sheetViews>
    <sheetView showGridLines="0" workbookViewId="0">
      <pane ySplit="4" topLeftCell="A5" activePane="bottomLeft" state="frozen"/>
      <selection pane="bottomLeft"/>
    </sheetView>
  </sheetViews>
  <sheetFormatPr baseColWidth="10" defaultColWidth="8.83203125" defaultRowHeight="15" x14ac:dyDescent="0.2"/>
  <cols>
    <col min="1" max="1" width="8" customWidth="1"/>
    <col min="2" max="2" width="12" customWidth="1"/>
    <col min="3" max="3" width="24" customWidth="1"/>
    <col min="4" max="5" width="14" customWidth="1"/>
    <col min="6" max="6" width="12" customWidth="1"/>
    <col min="7" max="7" width="15" customWidth="1"/>
    <col min="8" max="9" width="14" customWidth="1"/>
    <col min="10" max="10" width="12" customWidth="1"/>
    <col min="11" max="11" width="16" customWidth="1"/>
  </cols>
  <sheetData>
    <row r="1" spans="1:11" ht="24" customHeight="1" x14ac:dyDescent="0.2">
      <c r="A1" s="15" t="s">
        <v>183</v>
      </c>
      <c r="B1" s="14"/>
      <c r="C1" s="14"/>
      <c r="D1" s="14"/>
      <c r="E1" s="14"/>
      <c r="F1" s="14"/>
      <c r="G1" s="14"/>
      <c r="H1" s="14"/>
      <c r="I1" s="14"/>
      <c r="J1" s="14"/>
      <c r="K1" s="1"/>
    </row>
    <row r="2" spans="1:11" ht="19" customHeight="1" x14ac:dyDescent="0.2">
      <c r="A2" s="13" t="s">
        <v>184</v>
      </c>
      <c r="B2" s="14"/>
      <c r="C2" s="14"/>
      <c r="D2" s="14"/>
      <c r="E2" s="14"/>
      <c r="F2" s="14"/>
      <c r="G2" s="14"/>
      <c r="H2" s="14"/>
      <c r="I2" s="14"/>
      <c r="J2" s="14"/>
      <c r="K2" s="2"/>
    </row>
    <row r="4" spans="1:11" ht="32" customHeight="1" x14ac:dyDescent="0.2">
      <c r="A4" s="5" t="s">
        <v>185</v>
      </c>
      <c r="B4" s="5" t="s">
        <v>34</v>
      </c>
      <c r="C4" s="5" t="s">
        <v>186</v>
      </c>
      <c r="D4" s="5" t="s">
        <v>36</v>
      </c>
      <c r="E4" s="5" t="s">
        <v>187</v>
      </c>
      <c r="F4" s="5" t="s">
        <v>14</v>
      </c>
      <c r="G4" s="5" t="s">
        <v>18</v>
      </c>
      <c r="H4" s="5" t="s">
        <v>22</v>
      </c>
      <c r="I4" s="5" t="s">
        <v>26</v>
      </c>
      <c r="J4" s="5" t="s">
        <v>188</v>
      </c>
      <c r="K4" s="5" t="s">
        <v>43</v>
      </c>
    </row>
    <row r="5" spans="1:11" ht="22" customHeight="1" x14ac:dyDescent="0.2">
      <c r="A5" s="6">
        <f t="shared" ref="A5:A23" si="0">IF(B5="","",COUNTIF($K$5:$K$24,"&gt;"&amp;K5)+1)</f>
        <v>1</v>
      </c>
      <c r="B5" s="6" t="str">
        <f>IF(Campaigns!A5="","",Campaigns!A5)</f>
        <v>CP-001</v>
      </c>
      <c r="C5" s="6" t="str">
        <f>IF(B5="","",Campaigns!B5)</f>
        <v>Enterprise SaaS launch</v>
      </c>
      <c r="D5" s="6" t="str">
        <f>IF(B5="","",Campaigns!C5)</f>
        <v>M. Jones</v>
      </c>
      <c r="E5" s="6" t="str">
        <f>IF(B5="","",Campaigns!P5)</f>
        <v>Generally solid</v>
      </c>
      <c r="F5" s="6">
        <f>IF(B5="","",Campaigns!I5)</f>
        <v>4.25</v>
      </c>
      <c r="G5" s="6">
        <f>IF(B5="","",Campaigns!J5)</f>
        <v>4</v>
      </c>
      <c r="H5" s="6">
        <f>IF(B5="","",Campaigns!K5)</f>
        <v>3.44</v>
      </c>
      <c r="I5" s="6">
        <f>IF(B5="","",Campaigns!L5)</f>
        <v>3.65</v>
      </c>
      <c r="J5" s="6">
        <f>IF(B5="","",Campaigns!M5)</f>
        <v>4</v>
      </c>
      <c r="K5" s="6">
        <f>IF(B5="","",Campaigns!O5)</f>
        <v>3.79</v>
      </c>
    </row>
    <row r="6" spans="1:11" ht="22" customHeight="1" x14ac:dyDescent="0.2">
      <c r="A6" s="6">
        <f t="shared" si="0"/>
        <v>2</v>
      </c>
      <c r="B6" s="6" t="str">
        <f>IF(Campaigns!A6="","",Campaigns!A6)</f>
        <v>CP-002</v>
      </c>
      <c r="C6" s="6" t="str">
        <f>IF(B6="","",Campaigns!B6)</f>
        <v>Hospital trust rebuild programme</v>
      </c>
      <c r="D6" s="6" t="str">
        <f>IF(B6="","",Campaigns!C6)</f>
        <v>R. Ahmed</v>
      </c>
      <c r="E6" s="6" t="str">
        <f>IF(B6="","",Campaigns!P6)</f>
        <v>Mixed</v>
      </c>
      <c r="F6" s="6">
        <f>IF(B6="","",Campaigns!I6)</f>
        <v>4.5</v>
      </c>
      <c r="G6" s="6">
        <f>IF(B6="","",Campaigns!J6)</f>
        <v>2</v>
      </c>
      <c r="H6" s="6">
        <f>IF(B6="","",Campaigns!K6)</f>
        <v>2</v>
      </c>
      <c r="I6" s="6">
        <f>IF(B6="","",Campaigns!L6)</f>
        <v>3</v>
      </c>
      <c r="J6" s="6">
        <f>IF(B6="","",Campaigns!M6)</f>
        <v>4</v>
      </c>
      <c r="K6" s="6">
        <f>IF(B6="","",Campaigns!O6)</f>
        <v>2.85</v>
      </c>
    </row>
    <row r="7" spans="1:11" ht="22" customHeight="1" x14ac:dyDescent="0.2">
      <c r="A7" s="6">
        <f t="shared" si="0"/>
        <v>2</v>
      </c>
      <c r="B7" s="6" t="str">
        <f>IF(Campaigns!A7="","",Campaigns!A7)</f>
        <v>CP-003</v>
      </c>
      <c r="C7" s="6" t="str">
        <f>IF(B7="","",Campaigns!B7)</f>
        <v>Retail sustainability repositioning</v>
      </c>
      <c r="D7" s="6" t="str">
        <f>IF(B7="","",Campaigns!C7)</f>
        <v>L. Chen</v>
      </c>
      <c r="E7" s="6" t="e">
        <f>IF(B7="","",Campaigns!P7)</f>
        <v>#VALUE!</v>
      </c>
      <c r="F7" s="6" t="str">
        <f>IF(B7="","",Campaigns!I7)</f>
        <v/>
      </c>
      <c r="G7" s="6">
        <f>IF(B7="","",Campaigns!J7)</f>
        <v>4</v>
      </c>
      <c r="H7" s="6">
        <f>IF(B7="","",Campaigns!K7)</f>
        <v>4</v>
      </c>
      <c r="I7" s="6" t="str">
        <f>IF(B7="","",Campaigns!L7)</f>
        <v/>
      </c>
      <c r="J7" s="6">
        <f>IF(B7="","",Campaigns!M7)</f>
        <v>5</v>
      </c>
      <c r="K7" s="6" t="e">
        <f>IF(B7="","",Campaigns!O7)</f>
        <v>#VALUE!</v>
      </c>
    </row>
    <row r="8" spans="1:11" ht="22" customHeight="1" x14ac:dyDescent="0.2">
      <c r="A8" s="6" t="str">
        <f t="shared" si="0"/>
        <v/>
      </c>
      <c r="B8" s="6" t="str">
        <f>IF(Campaigns!A8="","",Campaigns!A8)</f>
        <v/>
      </c>
      <c r="C8" s="6" t="str">
        <f>IF(B8="","",Campaigns!B8)</f>
        <v/>
      </c>
      <c r="D8" s="6" t="str">
        <f>IF(B8="","",Campaigns!C8)</f>
        <v/>
      </c>
      <c r="E8" s="6" t="str">
        <f>IF(B8="","",Campaigns!P8)</f>
        <v/>
      </c>
      <c r="F8" s="6" t="str">
        <f>IF(B8="","",Campaigns!I8)</f>
        <v/>
      </c>
      <c r="G8" s="6" t="str">
        <f>IF(B8="","",Campaigns!J8)</f>
        <v/>
      </c>
      <c r="H8" s="6" t="str">
        <f>IF(B8="","",Campaigns!K8)</f>
        <v/>
      </c>
      <c r="I8" s="6" t="str">
        <f>IF(B8="","",Campaigns!L8)</f>
        <v/>
      </c>
      <c r="J8" s="6" t="str">
        <f>IF(B8="","",Campaigns!M8)</f>
        <v/>
      </c>
      <c r="K8" s="6" t="str">
        <f>IF(B8="","",Campaigns!O8)</f>
        <v/>
      </c>
    </row>
    <row r="9" spans="1:11" ht="22" customHeight="1" x14ac:dyDescent="0.2">
      <c r="A9" s="6" t="str">
        <f t="shared" si="0"/>
        <v/>
      </c>
      <c r="B9" s="6" t="str">
        <f>IF(Campaigns!A9="","",Campaigns!A9)</f>
        <v/>
      </c>
      <c r="C9" s="6" t="str">
        <f>IF(B9="","",Campaigns!B9)</f>
        <v/>
      </c>
      <c r="D9" s="6" t="str">
        <f>IF(B9="","",Campaigns!C9)</f>
        <v/>
      </c>
      <c r="E9" s="6" t="str">
        <f>IF(B9="","",Campaigns!P9)</f>
        <v/>
      </c>
      <c r="F9" s="6" t="str">
        <f>IF(B9="","",Campaigns!I9)</f>
        <v/>
      </c>
      <c r="G9" s="6" t="str">
        <f>IF(B9="","",Campaigns!J9)</f>
        <v/>
      </c>
      <c r="H9" s="6" t="str">
        <f>IF(B9="","",Campaigns!K9)</f>
        <v/>
      </c>
      <c r="I9" s="6" t="str">
        <f>IF(B9="","",Campaigns!L9)</f>
        <v/>
      </c>
      <c r="J9" s="6" t="str">
        <f>IF(B9="","",Campaigns!M9)</f>
        <v/>
      </c>
      <c r="K9" s="6" t="str">
        <f>IF(B9="","",Campaigns!O9)</f>
        <v/>
      </c>
    </row>
    <row r="10" spans="1:11" ht="22" customHeight="1" x14ac:dyDescent="0.2">
      <c r="A10" s="6" t="str">
        <f t="shared" si="0"/>
        <v/>
      </c>
      <c r="B10" s="6" t="str">
        <f>IF(Campaigns!A10="","",Campaigns!A10)</f>
        <v/>
      </c>
      <c r="C10" s="6" t="str">
        <f>IF(B10="","",Campaigns!B10)</f>
        <v/>
      </c>
      <c r="D10" s="6" t="str">
        <f>IF(B10="","",Campaigns!C10)</f>
        <v/>
      </c>
      <c r="E10" s="6" t="str">
        <f>IF(B10="","",Campaigns!P10)</f>
        <v/>
      </c>
      <c r="F10" s="6" t="str">
        <f>IF(B10="","",Campaigns!I10)</f>
        <v/>
      </c>
      <c r="G10" s="6" t="str">
        <f>IF(B10="","",Campaigns!J10)</f>
        <v/>
      </c>
      <c r="H10" s="6" t="str">
        <f>IF(B10="","",Campaigns!K10)</f>
        <v/>
      </c>
      <c r="I10" s="6" t="str">
        <f>IF(B10="","",Campaigns!L10)</f>
        <v/>
      </c>
      <c r="J10" s="6" t="str">
        <f>IF(B10="","",Campaigns!M10)</f>
        <v/>
      </c>
      <c r="K10" s="6" t="str">
        <f>IF(B10="","",Campaigns!O10)</f>
        <v/>
      </c>
    </row>
    <row r="11" spans="1:11" ht="22" customHeight="1" x14ac:dyDescent="0.2">
      <c r="A11" s="6" t="str">
        <f t="shared" si="0"/>
        <v/>
      </c>
      <c r="B11" s="6" t="str">
        <f>IF(Campaigns!A11="","",Campaigns!A11)</f>
        <v/>
      </c>
      <c r="C11" s="6" t="str">
        <f>IF(B11="","",Campaigns!B11)</f>
        <v/>
      </c>
      <c r="D11" s="6" t="str">
        <f>IF(B11="","",Campaigns!C11)</f>
        <v/>
      </c>
      <c r="E11" s="6" t="str">
        <f>IF(B11="","",Campaigns!P11)</f>
        <v/>
      </c>
      <c r="F11" s="6" t="str">
        <f>IF(B11="","",Campaigns!I11)</f>
        <v/>
      </c>
      <c r="G11" s="6" t="str">
        <f>IF(B11="","",Campaigns!J11)</f>
        <v/>
      </c>
      <c r="H11" s="6" t="str">
        <f>IF(B11="","",Campaigns!K11)</f>
        <v/>
      </c>
      <c r="I11" s="6" t="str">
        <f>IF(B11="","",Campaigns!L11)</f>
        <v/>
      </c>
      <c r="J11" s="6" t="str">
        <f>IF(B11="","",Campaigns!M11)</f>
        <v/>
      </c>
      <c r="K11" s="6" t="str">
        <f>IF(B11="","",Campaigns!O11)</f>
        <v/>
      </c>
    </row>
    <row r="12" spans="1:11" ht="22" customHeight="1" x14ac:dyDescent="0.2">
      <c r="A12" s="6" t="str">
        <f t="shared" si="0"/>
        <v/>
      </c>
      <c r="B12" s="6" t="str">
        <f>IF(Campaigns!A12="","",Campaigns!A12)</f>
        <v/>
      </c>
      <c r="C12" s="6" t="str">
        <f>IF(B12="","",Campaigns!B12)</f>
        <v/>
      </c>
      <c r="D12" s="6" t="str">
        <f>IF(B12="","",Campaigns!C12)</f>
        <v/>
      </c>
      <c r="E12" s="6" t="str">
        <f>IF(B12="","",Campaigns!P12)</f>
        <v/>
      </c>
      <c r="F12" s="6" t="str">
        <f>IF(B12="","",Campaigns!I12)</f>
        <v/>
      </c>
      <c r="G12" s="6" t="str">
        <f>IF(B12="","",Campaigns!J12)</f>
        <v/>
      </c>
      <c r="H12" s="6" t="str">
        <f>IF(B12="","",Campaigns!K12)</f>
        <v/>
      </c>
      <c r="I12" s="6" t="str">
        <f>IF(B12="","",Campaigns!L12)</f>
        <v/>
      </c>
      <c r="J12" s="6" t="str">
        <f>IF(B12="","",Campaigns!M12)</f>
        <v/>
      </c>
      <c r="K12" s="6" t="str">
        <f>IF(B12="","",Campaigns!O12)</f>
        <v/>
      </c>
    </row>
    <row r="13" spans="1:11" ht="22" customHeight="1" x14ac:dyDescent="0.2">
      <c r="A13" s="6" t="str">
        <f t="shared" si="0"/>
        <v/>
      </c>
      <c r="B13" s="6" t="str">
        <f>IF(Campaigns!A13="","",Campaigns!A13)</f>
        <v/>
      </c>
      <c r="C13" s="6" t="str">
        <f>IF(B13="","",Campaigns!B13)</f>
        <v/>
      </c>
      <c r="D13" s="6" t="str">
        <f>IF(B13="","",Campaigns!C13)</f>
        <v/>
      </c>
      <c r="E13" s="6" t="str">
        <f>IF(B13="","",Campaigns!P13)</f>
        <v/>
      </c>
      <c r="F13" s="6" t="str">
        <f>IF(B13="","",Campaigns!I13)</f>
        <v/>
      </c>
      <c r="G13" s="6" t="str">
        <f>IF(B13="","",Campaigns!J13)</f>
        <v/>
      </c>
      <c r="H13" s="6" t="str">
        <f>IF(B13="","",Campaigns!K13)</f>
        <v/>
      </c>
      <c r="I13" s="6" t="str">
        <f>IF(B13="","",Campaigns!L13)</f>
        <v/>
      </c>
      <c r="J13" s="6" t="str">
        <f>IF(B13="","",Campaigns!M13)</f>
        <v/>
      </c>
      <c r="K13" s="6" t="str">
        <f>IF(B13="","",Campaigns!O13)</f>
        <v/>
      </c>
    </row>
    <row r="14" spans="1:11" ht="22" customHeight="1" x14ac:dyDescent="0.2">
      <c r="A14" s="6" t="str">
        <f t="shared" si="0"/>
        <v/>
      </c>
      <c r="B14" s="6" t="str">
        <f>IF(Campaigns!A14="","",Campaigns!A14)</f>
        <v/>
      </c>
      <c r="C14" s="6" t="str">
        <f>IF(B14="","",Campaigns!B14)</f>
        <v/>
      </c>
      <c r="D14" s="6" t="str">
        <f>IF(B14="","",Campaigns!C14)</f>
        <v/>
      </c>
      <c r="E14" s="6" t="str">
        <f>IF(B14="","",Campaigns!P14)</f>
        <v/>
      </c>
      <c r="F14" s="6" t="str">
        <f>IF(B14="","",Campaigns!I14)</f>
        <v/>
      </c>
      <c r="G14" s="6" t="str">
        <f>IF(B14="","",Campaigns!J14)</f>
        <v/>
      </c>
      <c r="H14" s="6" t="str">
        <f>IF(B14="","",Campaigns!K14)</f>
        <v/>
      </c>
      <c r="I14" s="6" t="str">
        <f>IF(B14="","",Campaigns!L14)</f>
        <v/>
      </c>
      <c r="J14" s="6" t="str">
        <f>IF(B14="","",Campaigns!M14)</f>
        <v/>
      </c>
      <c r="K14" s="6" t="str">
        <f>IF(B14="","",Campaigns!O14)</f>
        <v/>
      </c>
    </row>
    <row r="15" spans="1:11" ht="22" customHeight="1" x14ac:dyDescent="0.2">
      <c r="A15" s="6" t="str">
        <f t="shared" si="0"/>
        <v/>
      </c>
      <c r="B15" s="6" t="str">
        <f>IF(Campaigns!A15="","",Campaigns!A15)</f>
        <v/>
      </c>
      <c r="C15" s="6" t="str">
        <f>IF(B15="","",Campaigns!B15)</f>
        <v/>
      </c>
      <c r="D15" s="6" t="str">
        <f>IF(B15="","",Campaigns!C15)</f>
        <v/>
      </c>
      <c r="E15" s="6" t="str">
        <f>IF(B15="","",Campaigns!P15)</f>
        <v/>
      </c>
      <c r="F15" s="6" t="str">
        <f>IF(B15="","",Campaigns!I15)</f>
        <v/>
      </c>
      <c r="G15" s="6" t="str">
        <f>IF(B15="","",Campaigns!J15)</f>
        <v/>
      </c>
      <c r="H15" s="6" t="str">
        <f>IF(B15="","",Campaigns!K15)</f>
        <v/>
      </c>
      <c r="I15" s="6" t="str">
        <f>IF(B15="","",Campaigns!L15)</f>
        <v/>
      </c>
      <c r="J15" s="6" t="str">
        <f>IF(B15="","",Campaigns!M15)</f>
        <v/>
      </c>
      <c r="K15" s="6" t="str">
        <f>IF(B15="","",Campaigns!O15)</f>
        <v/>
      </c>
    </row>
    <row r="16" spans="1:11" ht="22" customHeight="1" x14ac:dyDescent="0.2">
      <c r="A16" s="6" t="str">
        <f t="shared" si="0"/>
        <v/>
      </c>
      <c r="B16" s="6" t="str">
        <f>IF(Campaigns!A16="","",Campaigns!A16)</f>
        <v/>
      </c>
      <c r="C16" s="6" t="str">
        <f>IF(B16="","",Campaigns!B16)</f>
        <v/>
      </c>
      <c r="D16" s="6" t="str">
        <f>IF(B16="","",Campaigns!C16)</f>
        <v/>
      </c>
      <c r="E16" s="6" t="str">
        <f>IF(B16="","",Campaigns!P16)</f>
        <v/>
      </c>
      <c r="F16" s="6" t="str">
        <f>IF(B16="","",Campaigns!I16)</f>
        <v/>
      </c>
      <c r="G16" s="6" t="str">
        <f>IF(B16="","",Campaigns!J16)</f>
        <v/>
      </c>
      <c r="H16" s="6" t="str">
        <f>IF(B16="","",Campaigns!K16)</f>
        <v/>
      </c>
      <c r="I16" s="6" t="str">
        <f>IF(B16="","",Campaigns!L16)</f>
        <v/>
      </c>
      <c r="J16" s="6" t="str">
        <f>IF(B16="","",Campaigns!M16)</f>
        <v/>
      </c>
      <c r="K16" s="6" t="str">
        <f>IF(B16="","",Campaigns!O16)</f>
        <v/>
      </c>
    </row>
    <row r="17" spans="1:11" ht="22" customHeight="1" x14ac:dyDescent="0.2">
      <c r="A17" s="6" t="str">
        <f t="shared" si="0"/>
        <v/>
      </c>
      <c r="B17" s="6" t="str">
        <f>IF(Campaigns!A17="","",Campaigns!A17)</f>
        <v/>
      </c>
      <c r="C17" s="6" t="str">
        <f>IF(B17="","",Campaigns!B17)</f>
        <v/>
      </c>
      <c r="D17" s="6" t="str">
        <f>IF(B17="","",Campaigns!C17)</f>
        <v/>
      </c>
      <c r="E17" s="6" t="str">
        <f>IF(B17="","",Campaigns!P17)</f>
        <v/>
      </c>
      <c r="F17" s="6" t="str">
        <f>IF(B17="","",Campaigns!I17)</f>
        <v/>
      </c>
      <c r="G17" s="6" t="str">
        <f>IF(B17="","",Campaigns!J17)</f>
        <v/>
      </c>
      <c r="H17" s="6" t="str">
        <f>IF(B17="","",Campaigns!K17)</f>
        <v/>
      </c>
      <c r="I17" s="6" t="str">
        <f>IF(B17="","",Campaigns!L17)</f>
        <v/>
      </c>
      <c r="J17" s="6" t="str">
        <f>IF(B17="","",Campaigns!M17)</f>
        <v/>
      </c>
      <c r="K17" s="6" t="str">
        <f>IF(B17="","",Campaigns!O17)</f>
        <v/>
      </c>
    </row>
    <row r="18" spans="1:11" ht="22" customHeight="1" x14ac:dyDescent="0.2">
      <c r="A18" s="6" t="str">
        <f t="shared" si="0"/>
        <v/>
      </c>
      <c r="B18" s="6" t="str">
        <f>IF(Campaigns!A18="","",Campaigns!A18)</f>
        <v/>
      </c>
      <c r="C18" s="6" t="str">
        <f>IF(B18="","",Campaigns!B18)</f>
        <v/>
      </c>
      <c r="D18" s="6" t="str">
        <f>IF(B18="","",Campaigns!C18)</f>
        <v/>
      </c>
      <c r="E18" s="6" t="str">
        <f>IF(B18="","",Campaigns!P18)</f>
        <v/>
      </c>
      <c r="F18" s="6" t="str">
        <f>IF(B18="","",Campaigns!I18)</f>
        <v/>
      </c>
      <c r="G18" s="6" t="str">
        <f>IF(B18="","",Campaigns!J18)</f>
        <v/>
      </c>
      <c r="H18" s="6" t="str">
        <f>IF(B18="","",Campaigns!K18)</f>
        <v/>
      </c>
      <c r="I18" s="6" t="str">
        <f>IF(B18="","",Campaigns!L18)</f>
        <v/>
      </c>
      <c r="J18" s="6" t="str">
        <f>IF(B18="","",Campaigns!M18)</f>
        <v/>
      </c>
      <c r="K18" s="6" t="str">
        <f>IF(B18="","",Campaigns!O18)</f>
        <v/>
      </c>
    </row>
    <row r="19" spans="1:11" ht="22" customHeight="1" x14ac:dyDescent="0.2">
      <c r="A19" s="6" t="str">
        <f t="shared" si="0"/>
        <v/>
      </c>
      <c r="B19" s="6" t="str">
        <f>IF(Campaigns!A19="","",Campaigns!A19)</f>
        <v/>
      </c>
      <c r="C19" s="6" t="str">
        <f>IF(B19="","",Campaigns!B19)</f>
        <v/>
      </c>
      <c r="D19" s="6" t="str">
        <f>IF(B19="","",Campaigns!C19)</f>
        <v/>
      </c>
      <c r="E19" s="6" t="str">
        <f>IF(B19="","",Campaigns!P19)</f>
        <v/>
      </c>
      <c r="F19" s="6" t="str">
        <f>IF(B19="","",Campaigns!I19)</f>
        <v/>
      </c>
      <c r="G19" s="6" t="str">
        <f>IF(B19="","",Campaigns!J19)</f>
        <v/>
      </c>
      <c r="H19" s="6" t="str">
        <f>IF(B19="","",Campaigns!K19)</f>
        <v/>
      </c>
      <c r="I19" s="6" t="str">
        <f>IF(B19="","",Campaigns!L19)</f>
        <v/>
      </c>
      <c r="J19" s="6" t="str">
        <f>IF(B19="","",Campaigns!M19)</f>
        <v/>
      </c>
      <c r="K19" s="6" t="str">
        <f>IF(B19="","",Campaigns!O19)</f>
        <v/>
      </c>
    </row>
    <row r="20" spans="1:11" ht="22" customHeight="1" x14ac:dyDescent="0.2">
      <c r="A20" s="6" t="str">
        <f t="shared" si="0"/>
        <v/>
      </c>
      <c r="B20" s="6" t="str">
        <f>IF(Campaigns!A20="","",Campaigns!A20)</f>
        <v/>
      </c>
      <c r="C20" s="6" t="str">
        <f>IF(B20="","",Campaigns!B20)</f>
        <v/>
      </c>
      <c r="D20" s="6" t="str">
        <f>IF(B20="","",Campaigns!C20)</f>
        <v/>
      </c>
      <c r="E20" s="6" t="str">
        <f>IF(B20="","",Campaigns!P20)</f>
        <v/>
      </c>
      <c r="F20" s="6" t="str">
        <f>IF(B20="","",Campaigns!I20)</f>
        <v/>
      </c>
      <c r="G20" s="6" t="str">
        <f>IF(B20="","",Campaigns!J20)</f>
        <v/>
      </c>
      <c r="H20" s="6" t="str">
        <f>IF(B20="","",Campaigns!K20)</f>
        <v/>
      </c>
      <c r="I20" s="6" t="str">
        <f>IF(B20="","",Campaigns!L20)</f>
        <v/>
      </c>
      <c r="J20" s="6" t="str">
        <f>IF(B20="","",Campaigns!M20)</f>
        <v/>
      </c>
      <c r="K20" s="6" t="str">
        <f>IF(B20="","",Campaigns!O20)</f>
        <v/>
      </c>
    </row>
    <row r="21" spans="1:11" ht="22" customHeight="1" x14ac:dyDescent="0.2">
      <c r="A21" s="6" t="str">
        <f t="shared" si="0"/>
        <v/>
      </c>
      <c r="B21" s="6" t="str">
        <f>IF(Campaigns!A21="","",Campaigns!A21)</f>
        <v/>
      </c>
      <c r="C21" s="6" t="str">
        <f>IF(B21="","",Campaigns!B21)</f>
        <v/>
      </c>
      <c r="D21" s="6" t="str">
        <f>IF(B21="","",Campaigns!C21)</f>
        <v/>
      </c>
      <c r="E21" s="6" t="str">
        <f>IF(B21="","",Campaigns!P21)</f>
        <v/>
      </c>
      <c r="F21" s="6" t="str">
        <f>IF(B21="","",Campaigns!I21)</f>
        <v/>
      </c>
      <c r="G21" s="6" t="str">
        <f>IF(B21="","",Campaigns!J21)</f>
        <v/>
      </c>
      <c r="H21" s="6" t="str">
        <f>IF(B21="","",Campaigns!K21)</f>
        <v/>
      </c>
      <c r="I21" s="6" t="str">
        <f>IF(B21="","",Campaigns!L21)</f>
        <v/>
      </c>
      <c r="J21" s="6" t="str">
        <f>IF(B21="","",Campaigns!M21)</f>
        <v/>
      </c>
      <c r="K21" s="6" t="str">
        <f>IF(B21="","",Campaigns!O21)</f>
        <v/>
      </c>
    </row>
    <row r="22" spans="1:11" ht="22" customHeight="1" x14ac:dyDescent="0.2">
      <c r="A22" s="6" t="str">
        <f t="shared" si="0"/>
        <v/>
      </c>
      <c r="B22" s="6" t="str">
        <f>IF(Campaigns!A22="","",Campaigns!A22)</f>
        <v/>
      </c>
      <c r="C22" s="6" t="str">
        <f>IF(B22="","",Campaigns!B22)</f>
        <v/>
      </c>
      <c r="D22" s="6" t="str">
        <f>IF(B22="","",Campaigns!C22)</f>
        <v/>
      </c>
      <c r="E22" s="6" t="str">
        <f>IF(B22="","",Campaigns!P22)</f>
        <v/>
      </c>
      <c r="F22" s="6" t="str">
        <f>IF(B22="","",Campaigns!I22)</f>
        <v/>
      </c>
      <c r="G22" s="6" t="str">
        <f>IF(B22="","",Campaigns!J22)</f>
        <v/>
      </c>
      <c r="H22" s="6" t="str">
        <f>IF(B22="","",Campaigns!K22)</f>
        <v/>
      </c>
      <c r="I22" s="6" t="str">
        <f>IF(B22="","",Campaigns!L22)</f>
        <v/>
      </c>
      <c r="J22" s="6" t="str">
        <f>IF(B22="","",Campaigns!M22)</f>
        <v/>
      </c>
      <c r="K22" s="6" t="str">
        <f>IF(B22="","",Campaigns!O22)</f>
        <v/>
      </c>
    </row>
    <row r="23" spans="1:11" ht="22" customHeight="1" x14ac:dyDescent="0.2">
      <c r="A23" s="6" t="str">
        <f t="shared" si="0"/>
        <v/>
      </c>
      <c r="B23" s="6" t="str">
        <f>IF(Campaigns!A23="","",Campaigns!A23)</f>
        <v/>
      </c>
      <c r="C23" s="6" t="str">
        <f>IF(B23="","",Campaigns!B23)</f>
        <v/>
      </c>
      <c r="D23" s="6" t="str">
        <f>IF(B23="","",Campaigns!C23)</f>
        <v/>
      </c>
      <c r="E23" s="6" t="str">
        <f>IF(B23="","",Campaigns!P23)</f>
        <v/>
      </c>
      <c r="F23" s="6" t="str">
        <f>IF(B23="","",Campaigns!I23)</f>
        <v/>
      </c>
      <c r="G23" s="6" t="str">
        <f>IF(B23="","",Campaigns!J23)</f>
        <v/>
      </c>
      <c r="H23" s="6" t="str">
        <f>IF(B23="","",Campaigns!K23)</f>
        <v/>
      </c>
      <c r="I23" s="6" t="str">
        <f>IF(B23="","",Campaigns!L23)</f>
        <v/>
      </c>
      <c r="J23" s="6" t="str">
        <f>IF(B23="","",Campaigns!M23)</f>
        <v/>
      </c>
      <c r="K23" s="6" t="str">
        <f>IF(B23="","",Campaigns!O23)</f>
        <v/>
      </c>
    </row>
    <row r="24" spans="1:11" ht="18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9"/>
      <c r="K24" s="9"/>
    </row>
  </sheetData>
  <mergeCells count="2">
    <mergeCell ref="A1:J1"/>
    <mergeCell ref="A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Start Here</vt:lpstr>
      <vt:lpstr>Settings</vt:lpstr>
      <vt:lpstr>Campaigns</vt:lpstr>
      <vt:lpstr>Objectives</vt:lpstr>
      <vt:lpstr>Stakeholders &amp; Media</vt:lpstr>
      <vt:lpstr>Activities</vt:lpstr>
      <vt:lpstr>Coverage &amp; Outcomes</vt:lpstr>
      <vt:lpstr>Evidence</vt:lpstr>
      <vt:lpstr>Scorecard</vt:lpstr>
      <vt:lpstr>Dashboard</vt:lpstr>
      <vt:lpstr>Glossary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Anna Klissouras</cp:lastModifiedBy>
  <dcterms:created xsi:type="dcterms:W3CDTF">2026-03-20T19:33:40Z</dcterms:created>
  <dcterms:modified xsi:type="dcterms:W3CDTF">2026-03-25T06:30:44Z</dcterms:modified>
</cp:coreProperties>
</file>